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meca01\OneDrive - Kaakkois-Suomen ammattikorkeakoulu Oy\Tiedostot\"/>
    </mc:Choice>
  </mc:AlternateContent>
  <xr:revisionPtr revIDLastSave="0" documentId="8_{23FF4F62-704D-4E0D-9EB0-A963667525CE}" xr6:coauthVersionLast="47" xr6:coauthVersionMax="47" xr10:uidLastSave="{00000000-0000-0000-0000-000000000000}"/>
  <bookViews>
    <workbookView xWindow="-110" yWindow="-110" windowWidth="19420" windowHeight="10420" activeTab="1" xr2:uid="{F0B2E28E-AF5B-F44D-87ED-60424E4B30D5}"/>
  </bookViews>
  <sheets>
    <sheet name="Uusi auto" sheetId="2" r:id="rId1"/>
    <sheet name="Aikataulu" sheetId="4" r:id="rId2"/>
    <sheet name="Taul1" sheetId="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U720" i="4"/>
  <c r="W720" i="4" s="1"/>
  <c r="U719" i="4"/>
  <c r="W719" i="4" s="1"/>
  <c r="U718" i="4"/>
  <c r="W718" i="4" s="1"/>
  <c r="U717" i="4"/>
  <c r="W717" i="4" s="1"/>
  <c r="U716" i="4"/>
  <c r="W716" i="4" s="1"/>
  <c r="U715" i="4"/>
  <c r="W715" i="4" s="1"/>
  <c r="W714" i="4"/>
  <c r="U714" i="4"/>
  <c r="U713" i="4"/>
  <c r="W713" i="4" s="1"/>
  <c r="U712" i="4"/>
  <c r="W712" i="4" s="1"/>
  <c r="U711" i="4"/>
  <c r="W711" i="4" s="1"/>
  <c r="U710" i="4"/>
  <c r="W710" i="4" s="1"/>
  <c r="U709" i="4"/>
  <c r="W709" i="4" s="1"/>
  <c r="U708" i="4"/>
  <c r="W708" i="4" s="1"/>
  <c r="U707" i="4"/>
  <c r="W707" i="4" s="1"/>
  <c r="U706" i="4"/>
  <c r="W706" i="4" s="1"/>
  <c r="U705" i="4"/>
  <c r="W705" i="4" s="1"/>
  <c r="U704" i="4"/>
  <c r="W704" i="4" s="1"/>
  <c r="U703" i="4"/>
  <c r="W703" i="4" s="1"/>
  <c r="U702" i="4"/>
  <c r="W702" i="4" s="1"/>
  <c r="U701" i="4"/>
  <c r="W701" i="4" s="1"/>
  <c r="U700" i="4"/>
  <c r="W700" i="4" s="1"/>
  <c r="U699" i="4"/>
  <c r="W699" i="4" s="1"/>
  <c r="U698" i="4"/>
  <c r="W698" i="4" s="1"/>
  <c r="U697" i="4"/>
  <c r="W697" i="4" s="1"/>
  <c r="U696" i="4"/>
  <c r="W696" i="4" s="1"/>
  <c r="U695" i="4"/>
  <c r="W695" i="4" s="1"/>
  <c r="U694" i="4"/>
  <c r="W694" i="4" s="1"/>
  <c r="U693" i="4"/>
  <c r="W693" i="4" s="1"/>
  <c r="U692" i="4"/>
  <c r="W692" i="4" s="1"/>
  <c r="U691" i="4"/>
  <c r="W691" i="4" s="1"/>
  <c r="U690" i="4"/>
  <c r="W690" i="4" s="1"/>
  <c r="U689" i="4"/>
  <c r="W689" i="4" s="1"/>
  <c r="U688" i="4"/>
  <c r="W688" i="4" s="1"/>
  <c r="U687" i="4"/>
  <c r="W687" i="4" s="1"/>
  <c r="U686" i="4"/>
  <c r="W686" i="4" s="1"/>
  <c r="U685" i="4"/>
  <c r="W685" i="4" s="1"/>
  <c r="U684" i="4"/>
  <c r="W684" i="4" s="1"/>
  <c r="U683" i="4"/>
  <c r="W683" i="4" s="1"/>
  <c r="U682" i="4"/>
  <c r="W682" i="4" s="1"/>
  <c r="U681" i="4"/>
  <c r="W681" i="4" s="1"/>
  <c r="U680" i="4"/>
  <c r="W680" i="4" s="1"/>
  <c r="U679" i="4"/>
  <c r="W679" i="4" s="1"/>
  <c r="U678" i="4"/>
  <c r="W678" i="4" s="1"/>
  <c r="U677" i="4"/>
  <c r="W677" i="4" s="1"/>
  <c r="U676" i="4"/>
  <c r="W676" i="4" s="1"/>
  <c r="U675" i="4"/>
  <c r="W675" i="4" s="1"/>
  <c r="U674" i="4"/>
  <c r="W674" i="4" s="1"/>
  <c r="U673" i="4"/>
  <c r="W673" i="4" s="1"/>
  <c r="U672" i="4"/>
  <c r="W672" i="4" s="1"/>
  <c r="U671" i="4"/>
  <c r="W671" i="4" s="1"/>
  <c r="U670" i="4"/>
  <c r="W670" i="4" s="1"/>
  <c r="U669" i="4"/>
  <c r="W669" i="4" s="1"/>
  <c r="U668" i="4"/>
  <c r="W668" i="4" s="1"/>
  <c r="U667" i="4"/>
  <c r="W667" i="4" s="1"/>
  <c r="U666" i="4"/>
  <c r="W666" i="4" s="1"/>
  <c r="U665" i="4"/>
  <c r="W665" i="4" s="1"/>
  <c r="U664" i="4"/>
  <c r="W664" i="4" s="1"/>
  <c r="U663" i="4"/>
  <c r="W663" i="4" s="1"/>
  <c r="W662" i="4"/>
  <c r="U662" i="4"/>
  <c r="U661" i="4"/>
  <c r="W661" i="4" s="1"/>
  <c r="U660" i="4"/>
  <c r="W660" i="4" s="1"/>
  <c r="U659" i="4"/>
  <c r="W659" i="4" s="1"/>
  <c r="U658" i="4"/>
  <c r="W658" i="4" s="1"/>
  <c r="U657" i="4"/>
  <c r="W657" i="4" s="1"/>
  <c r="U656" i="4"/>
  <c r="W656" i="4" s="1"/>
  <c r="U655" i="4"/>
  <c r="W655" i="4" s="1"/>
  <c r="U654" i="4"/>
  <c r="W654" i="4" s="1"/>
  <c r="U653" i="4"/>
  <c r="W653" i="4" s="1"/>
  <c r="U652" i="4"/>
  <c r="W652" i="4" s="1"/>
  <c r="U651" i="4"/>
  <c r="W651" i="4" s="1"/>
  <c r="U650" i="4"/>
  <c r="W650" i="4" s="1"/>
  <c r="U649" i="4"/>
  <c r="W649" i="4" s="1"/>
  <c r="U648" i="4"/>
  <c r="W648" i="4" s="1"/>
  <c r="U647" i="4"/>
  <c r="W647" i="4" s="1"/>
  <c r="U646" i="4"/>
  <c r="W646" i="4" s="1"/>
  <c r="U645" i="4"/>
  <c r="W645" i="4" s="1"/>
  <c r="U644" i="4"/>
  <c r="W644" i="4" s="1"/>
  <c r="U643" i="4"/>
  <c r="W643" i="4" s="1"/>
  <c r="U642" i="4"/>
  <c r="W642" i="4" s="1"/>
  <c r="U641" i="4"/>
  <c r="W641" i="4" s="1"/>
  <c r="U640" i="4"/>
  <c r="W640" i="4" s="1"/>
  <c r="U639" i="4"/>
  <c r="W639" i="4" s="1"/>
  <c r="U638" i="4"/>
  <c r="W638" i="4" s="1"/>
  <c r="U637" i="4"/>
  <c r="W637" i="4" s="1"/>
  <c r="U636" i="4"/>
  <c r="W636" i="4" s="1"/>
  <c r="U635" i="4"/>
  <c r="W635" i="4" s="1"/>
  <c r="U634" i="4"/>
  <c r="W634" i="4" s="1"/>
  <c r="U633" i="4"/>
  <c r="W633" i="4" s="1"/>
  <c r="U632" i="4"/>
  <c r="W632" i="4" s="1"/>
  <c r="U631" i="4"/>
  <c r="W631" i="4" s="1"/>
  <c r="U630" i="4"/>
  <c r="W630" i="4" s="1"/>
  <c r="U629" i="4"/>
  <c r="W629" i="4" s="1"/>
  <c r="U628" i="4"/>
  <c r="W628" i="4" s="1"/>
  <c r="U627" i="4"/>
  <c r="W627" i="4" s="1"/>
  <c r="W626" i="4"/>
  <c r="U626" i="4"/>
  <c r="U625" i="4"/>
  <c r="W625" i="4" s="1"/>
  <c r="U624" i="4"/>
  <c r="W624" i="4" s="1"/>
  <c r="U623" i="4"/>
  <c r="W623" i="4" s="1"/>
  <c r="U622" i="4"/>
  <c r="W622" i="4" s="1"/>
  <c r="U621" i="4"/>
  <c r="W621" i="4" s="1"/>
  <c r="U620" i="4"/>
  <c r="W620" i="4" s="1"/>
  <c r="U619" i="4"/>
  <c r="W619" i="4" s="1"/>
  <c r="U618" i="4"/>
  <c r="W618" i="4" s="1"/>
  <c r="U617" i="4"/>
  <c r="W617" i="4" s="1"/>
  <c r="U616" i="4"/>
  <c r="W616" i="4" s="1"/>
  <c r="U615" i="4"/>
  <c r="W615" i="4" s="1"/>
  <c r="U614" i="4"/>
  <c r="W614" i="4" s="1"/>
  <c r="U613" i="4"/>
  <c r="W613" i="4" s="1"/>
  <c r="U612" i="4"/>
  <c r="W612" i="4" s="1"/>
  <c r="U611" i="4"/>
  <c r="W611" i="4" s="1"/>
  <c r="U610" i="4"/>
  <c r="W610" i="4" s="1"/>
  <c r="U609" i="4"/>
  <c r="W609" i="4" s="1"/>
  <c r="U608" i="4"/>
  <c r="W608" i="4" s="1"/>
  <c r="U607" i="4"/>
  <c r="W607" i="4" s="1"/>
  <c r="U606" i="4"/>
  <c r="W606" i="4" s="1"/>
  <c r="U605" i="4"/>
  <c r="W605" i="4" s="1"/>
  <c r="U604" i="4"/>
  <c r="W604" i="4" s="1"/>
  <c r="U603" i="4"/>
  <c r="W603" i="4" s="1"/>
  <c r="U602" i="4"/>
  <c r="W602" i="4" s="1"/>
  <c r="U601" i="4"/>
  <c r="W601" i="4" s="1"/>
  <c r="U600" i="4"/>
  <c r="W600" i="4" s="1"/>
  <c r="U599" i="4"/>
  <c r="W599" i="4" s="1"/>
  <c r="W598" i="4"/>
  <c r="U598" i="4"/>
  <c r="U597" i="4"/>
  <c r="W597" i="4" s="1"/>
  <c r="U596" i="4"/>
  <c r="W596" i="4" s="1"/>
  <c r="U595" i="4"/>
  <c r="W595" i="4" s="1"/>
  <c r="U594" i="4"/>
  <c r="W594" i="4" s="1"/>
  <c r="U593" i="4"/>
  <c r="W593" i="4" s="1"/>
  <c r="U592" i="4"/>
  <c r="W592" i="4" s="1"/>
  <c r="U591" i="4"/>
  <c r="W591" i="4" s="1"/>
  <c r="U590" i="4"/>
  <c r="W590" i="4" s="1"/>
  <c r="U589" i="4"/>
  <c r="W589" i="4" s="1"/>
  <c r="U588" i="4"/>
  <c r="W588" i="4" s="1"/>
  <c r="U587" i="4"/>
  <c r="W587" i="4" s="1"/>
  <c r="U586" i="4"/>
  <c r="W586" i="4" s="1"/>
  <c r="U585" i="4"/>
  <c r="W585" i="4" s="1"/>
  <c r="U584" i="4"/>
  <c r="W584" i="4" s="1"/>
  <c r="U583" i="4"/>
  <c r="W583" i="4" s="1"/>
  <c r="U582" i="4"/>
  <c r="W582" i="4" s="1"/>
  <c r="U581" i="4"/>
  <c r="W581" i="4" s="1"/>
  <c r="U580" i="4"/>
  <c r="W580" i="4" s="1"/>
  <c r="U579" i="4"/>
  <c r="W579" i="4" s="1"/>
  <c r="U578" i="4"/>
  <c r="W578" i="4" s="1"/>
  <c r="U577" i="4"/>
  <c r="W577" i="4" s="1"/>
  <c r="U576" i="4"/>
  <c r="W576" i="4" s="1"/>
  <c r="U575" i="4"/>
  <c r="W575" i="4" s="1"/>
  <c r="U574" i="4"/>
  <c r="W574" i="4" s="1"/>
  <c r="U573" i="4"/>
  <c r="W573" i="4" s="1"/>
  <c r="U572" i="4"/>
  <c r="W572" i="4" s="1"/>
  <c r="U571" i="4"/>
  <c r="W571" i="4" s="1"/>
  <c r="W570" i="4"/>
  <c r="U570" i="4"/>
  <c r="U569" i="4"/>
  <c r="W569" i="4" s="1"/>
  <c r="U568" i="4"/>
  <c r="W568" i="4" s="1"/>
  <c r="U567" i="4"/>
  <c r="W567" i="4" s="1"/>
  <c r="U566" i="4"/>
  <c r="W566" i="4" s="1"/>
  <c r="U565" i="4"/>
  <c r="W565" i="4" s="1"/>
  <c r="U564" i="4"/>
  <c r="W564" i="4" s="1"/>
  <c r="U563" i="4"/>
  <c r="W563" i="4" s="1"/>
  <c r="W562" i="4"/>
  <c r="U562" i="4"/>
  <c r="U561" i="4"/>
  <c r="W561" i="4" s="1"/>
  <c r="U560" i="4"/>
  <c r="W560" i="4" s="1"/>
  <c r="U559" i="4"/>
  <c r="W559" i="4" s="1"/>
  <c r="U558" i="4"/>
  <c r="W558" i="4" s="1"/>
  <c r="U557" i="4"/>
  <c r="W557" i="4" s="1"/>
  <c r="U556" i="4"/>
  <c r="W556" i="4" s="1"/>
  <c r="U555" i="4"/>
  <c r="W555" i="4" s="1"/>
  <c r="U554" i="4"/>
  <c r="W554" i="4" s="1"/>
  <c r="U553" i="4"/>
  <c r="W553" i="4" s="1"/>
  <c r="U552" i="4"/>
  <c r="W552" i="4" s="1"/>
  <c r="U551" i="4"/>
  <c r="W551" i="4" s="1"/>
  <c r="W550" i="4"/>
  <c r="U550" i="4"/>
  <c r="U549" i="4"/>
  <c r="W549" i="4" s="1"/>
  <c r="U548" i="4"/>
  <c r="W548" i="4" s="1"/>
  <c r="U547" i="4"/>
  <c r="W547" i="4" s="1"/>
  <c r="U546" i="4"/>
  <c r="W546" i="4" s="1"/>
  <c r="U545" i="4"/>
  <c r="W545" i="4" s="1"/>
  <c r="U544" i="4"/>
  <c r="W544" i="4" s="1"/>
  <c r="U543" i="4"/>
  <c r="W543" i="4" s="1"/>
  <c r="U542" i="4"/>
  <c r="W542" i="4" s="1"/>
  <c r="U541" i="4"/>
  <c r="W541" i="4" s="1"/>
  <c r="U540" i="4"/>
  <c r="W540" i="4" s="1"/>
  <c r="U539" i="4"/>
  <c r="W539" i="4" s="1"/>
  <c r="U538" i="4"/>
  <c r="W538" i="4" s="1"/>
  <c r="U537" i="4"/>
  <c r="W537" i="4" s="1"/>
  <c r="U536" i="4"/>
  <c r="W536" i="4" s="1"/>
  <c r="U535" i="4"/>
  <c r="W535" i="4" s="1"/>
  <c r="W534" i="4"/>
  <c r="U534" i="4"/>
  <c r="U533" i="4"/>
  <c r="W533" i="4" s="1"/>
  <c r="U532" i="4"/>
  <c r="W532" i="4" s="1"/>
  <c r="U531" i="4"/>
  <c r="W531" i="4" s="1"/>
  <c r="W530" i="4"/>
  <c r="U530" i="4"/>
  <c r="U529" i="4"/>
  <c r="W529" i="4" s="1"/>
  <c r="U528" i="4"/>
  <c r="W528" i="4" s="1"/>
  <c r="U527" i="4"/>
  <c r="W527" i="4" s="1"/>
  <c r="U526" i="4"/>
  <c r="W526" i="4" s="1"/>
  <c r="U525" i="4"/>
  <c r="W525" i="4" s="1"/>
  <c r="U524" i="4"/>
  <c r="W524" i="4" s="1"/>
  <c r="U523" i="4"/>
  <c r="W523" i="4" s="1"/>
  <c r="W522" i="4"/>
  <c r="U522" i="4"/>
  <c r="U521" i="4"/>
  <c r="W521" i="4" s="1"/>
  <c r="U520" i="4"/>
  <c r="W520" i="4" s="1"/>
  <c r="U519" i="4"/>
  <c r="W519" i="4" s="1"/>
  <c r="U518" i="4"/>
  <c r="W518" i="4" s="1"/>
  <c r="U517" i="4"/>
  <c r="W517" i="4" s="1"/>
  <c r="U516" i="4"/>
  <c r="W516" i="4" s="1"/>
  <c r="U515" i="4"/>
  <c r="W515" i="4" s="1"/>
  <c r="U514" i="4"/>
  <c r="W514" i="4" s="1"/>
  <c r="U513" i="4"/>
  <c r="W513" i="4" s="1"/>
  <c r="U512" i="4"/>
  <c r="W512" i="4" s="1"/>
  <c r="U511" i="4"/>
  <c r="W511" i="4" s="1"/>
  <c r="U510" i="4"/>
  <c r="W510" i="4" s="1"/>
  <c r="U509" i="4"/>
  <c r="W509" i="4" s="1"/>
  <c r="U508" i="4"/>
  <c r="W508" i="4" s="1"/>
  <c r="U507" i="4"/>
  <c r="W507" i="4" s="1"/>
  <c r="W506" i="4"/>
  <c r="U506" i="4"/>
  <c r="U505" i="4"/>
  <c r="W505" i="4" s="1"/>
  <c r="U504" i="4"/>
  <c r="W504" i="4" s="1"/>
  <c r="U503" i="4"/>
  <c r="W503" i="4" s="1"/>
  <c r="U502" i="4"/>
  <c r="W502" i="4" s="1"/>
  <c r="U501" i="4"/>
  <c r="W501" i="4" s="1"/>
  <c r="U500" i="4"/>
  <c r="W500" i="4" s="1"/>
  <c r="U499" i="4"/>
  <c r="W499" i="4" s="1"/>
  <c r="U498" i="4"/>
  <c r="W498" i="4" s="1"/>
  <c r="U497" i="4"/>
  <c r="W497" i="4" s="1"/>
  <c r="U496" i="4"/>
  <c r="W496" i="4" s="1"/>
  <c r="U495" i="4"/>
  <c r="W495" i="4" s="1"/>
  <c r="U494" i="4"/>
  <c r="W494" i="4" s="1"/>
  <c r="U493" i="4"/>
  <c r="W493" i="4" s="1"/>
  <c r="U492" i="4"/>
  <c r="W492" i="4" s="1"/>
  <c r="U491" i="4"/>
  <c r="W491" i="4" s="1"/>
  <c r="U490" i="4"/>
  <c r="W490" i="4" s="1"/>
  <c r="U489" i="4"/>
  <c r="W489" i="4" s="1"/>
  <c r="U488" i="4"/>
  <c r="W488" i="4" s="1"/>
  <c r="U487" i="4"/>
  <c r="W487" i="4" s="1"/>
  <c r="U486" i="4"/>
  <c r="W486" i="4" s="1"/>
  <c r="U485" i="4"/>
  <c r="W485" i="4" s="1"/>
  <c r="U484" i="4"/>
  <c r="W484" i="4" s="1"/>
  <c r="U483" i="4"/>
  <c r="W483" i="4" s="1"/>
  <c r="U482" i="4"/>
  <c r="W482" i="4" s="1"/>
  <c r="U481" i="4"/>
  <c r="W481" i="4" s="1"/>
  <c r="U480" i="4"/>
  <c r="W480" i="4" s="1"/>
  <c r="U479" i="4"/>
  <c r="W479" i="4" s="1"/>
  <c r="U478" i="4"/>
  <c r="W478" i="4" s="1"/>
  <c r="U477" i="4"/>
  <c r="W477" i="4" s="1"/>
  <c r="U476" i="4"/>
  <c r="W476" i="4" s="1"/>
  <c r="U475" i="4"/>
  <c r="W475" i="4" s="1"/>
  <c r="U474" i="4"/>
  <c r="W474" i="4" s="1"/>
  <c r="U473" i="4"/>
  <c r="W473" i="4" s="1"/>
  <c r="U472" i="4"/>
  <c r="W472" i="4" s="1"/>
  <c r="U471" i="4"/>
  <c r="W471" i="4" s="1"/>
  <c r="W470" i="4"/>
  <c r="U470" i="4"/>
  <c r="U469" i="4"/>
  <c r="W469" i="4" s="1"/>
  <c r="U468" i="4"/>
  <c r="W468" i="4" s="1"/>
  <c r="U467" i="4"/>
  <c r="W467" i="4" s="1"/>
  <c r="U466" i="4"/>
  <c r="W466" i="4" s="1"/>
  <c r="U465" i="4"/>
  <c r="W465" i="4" s="1"/>
  <c r="U464" i="4"/>
  <c r="W464" i="4" s="1"/>
  <c r="U463" i="4"/>
  <c r="W463" i="4" s="1"/>
  <c r="U462" i="4"/>
  <c r="W462" i="4" s="1"/>
  <c r="U461" i="4"/>
  <c r="W461" i="4" s="1"/>
  <c r="U460" i="4"/>
  <c r="W460" i="4" s="1"/>
  <c r="U459" i="4"/>
  <c r="W459" i="4" s="1"/>
  <c r="W458" i="4"/>
  <c r="U458" i="4"/>
  <c r="U457" i="4"/>
  <c r="W457" i="4" s="1"/>
  <c r="U456" i="4"/>
  <c r="W456" i="4" s="1"/>
  <c r="U455" i="4"/>
  <c r="W455" i="4" s="1"/>
  <c r="U454" i="4"/>
  <c r="W454" i="4" s="1"/>
  <c r="U453" i="4"/>
  <c r="W453" i="4" s="1"/>
  <c r="U452" i="4"/>
  <c r="W452" i="4" s="1"/>
  <c r="U451" i="4"/>
  <c r="W451" i="4" s="1"/>
  <c r="U450" i="4"/>
  <c r="W450" i="4" s="1"/>
  <c r="U449" i="4"/>
  <c r="W449" i="4" s="1"/>
  <c r="U448" i="4"/>
  <c r="W448" i="4" s="1"/>
  <c r="U447" i="4"/>
  <c r="W447" i="4" s="1"/>
  <c r="U446" i="4"/>
  <c r="W446" i="4" s="1"/>
  <c r="U445" i="4"/>
  <c r="W445" i="4" s="1"/>
  <c r="U444" i="4"/>
  <c r="W444" i="4" s="1"/>
  <c r="U443" i="4"/>
  <c r="W443" i="4" s="1"/>
  <c r="U442" i="4"/>
  <c r="W442" i="4" s="1"/>
  <c r="U441" i="4"/>
  <c r="W441" i="4" s="1"/>
  <c r="U440" i="4"/>
  <c r="W440" i="4" s="1"/>
  <c r="U439" i="4"/>
  <c r="W439" i="4" s="1"/>
  <c r="U438" i="4"/>
  <c r="W438" i="4" s="1"/>
  <c r="U437" i="4"/>
  <c r="W437" i="4" s="1"/>
  <c r="U436" i="4"/>
  <c r="W436" i="4" s="1"/>
  <c r="U435" i="4"/>
  <c r="W435" i="4" s="1"/>
  <c r="U434" i="4"/>
  <c r="W434" i="4" s="1"/>
  <c r="U433" i="4"/>
  <c r="W433" i="4" s="1"/>
  <c r="U432" i="4"/>
  <c r="W432" i="4" s="1"/>
  <c r="U431" i="4"/>
  <c r="W431" i="4" s="1"/>
  <c r="U430" i="4"/>
  <c r="W430" i="4" s="1"/>
  <c r="U429" i="4"/>
  <c r="W429" i="4" s="1"/>
  <c r="U428" i="4"/>
  <c r="W428" i="4" s="1"/>
  <c r="U427" i="4"/>
  <c r="W427" i="4" s="1"/>
  <c r="U426" i="4"/>
  <c r="W426" i="4" s="1"/>
  <c r="U425" i="4"/>
  <c r="W425" i="4" s="1"/>
  <c r="U424" i="4"/>
  <c r="W424" i="4" s="1"/>
  <c r="U423" i="4"/>
  <c r="W423" i="4" s="1"/>
  <c r="U422" i="4"/>
  <c r="W422" i="4" s="1"/>
  <c r="U421" i="4"/>
  <c r="W421" i="4" s="1"/>
  <c r="U420" i="4"/>
  <c r="W420" i="4" s="1"/>
  <c r="U419" i="4"/>
  <c r="W419" i="4" s="1"/>
  <c r="U418" i="4"/>
  <c r="W418" i="4" s="1"/>
  <c r="U417" i="4"/>
  <c r="W417" i="4" s="1"/>
  <c r="U416" i="4"/>
  <c r="W416" i="4" s="1"/>
  <c r="U415" i="4"/>
  <c r="W415" i="4" s="1"/>
  <c r="U414" i="4"/>
  <c r="W414" i="4" s="1"/>
  <c r="U413" i="4"/>
  <c r="W413" i="4" s="1"/>
  <c r="U412" i="4"/>
  <c r="W412" i="4" s="1"/>
  <c r="U411" i="4"/>
  <c r="W411" i="4" s="1"/>
  <c r="U410" i="4"/>
  <c r="W410" i="4" s="1"/>
  <c r="U409" i="4"/>
  <c r="W409" i="4" s="1"/>
  <c r="U408" i="4"/>
  <c r="W408" i="4" s="1"/>
  <c r="U407" i="4"/>
  <c r="W407" i="4" s="1"/>
  <c r="U406" i="4"/>
  <c r="W406" i="4" s="1"/>
  <c r="U405" i="4"/>
  <c r="W405" i="4" s="1"/>
  <c r="U404" i="4"/>
  <c r="W404" i="4" s="1"/>
  <c r="U403" i="4"/>
  <c r="W403" i="4" s="1"/>
  <c r="U402" i="4"/>
  <c r="W402" i="4" s="1"/>
  <c r="U401" i="4"/>
  <c r="W401" i="4" s="1"/>
  <c r="U400" i="4"/>
  <c r="W400" i="4" s="1"/>
  <c r="U399" i="4"/>
  <c r="W399" i="4" s="1"/>
  <c r="U398" i="4"/>
  <c r="W398" i="4" s="1"/>
  <c r="U397" i="4"/>
  <c r="W397" i="4" s="1"/>
  <c r="U396" i="4"/>
  <c r="W396" i="4" s="1"/>
  <c r="U395" i="4"/>
  <c r="W395" i="4" s="1"/>
  <c r="U394" i="4"/>
  <c r="W394" i="4" s="1"/>
  <c r="U393" i="4"/>
  <c r="W393" i="4" s="1"/>
  <c r="U392" i="4"/>
  <c r="W392" i="4" s="1"/>
  <c r="U391" i="4"/>
  <c r="W391" i="4" s="1"/>
  <c r="U390" i="4"/>
  <c r="W390" i="4" s="1"/>
  <c r="W389" i="4"/>
  <c r="U389" i="4"/>
  <c r="W388" i="4"/>
  <c r="U388" i="4"/>
  <c r="U387" i="4"/>
  <c r="W387" i="4" s="1"/>
  <c r="U386" i="4"/>
  <c r="W386" i="4" s="1"/>
  <c r="U385" i="4"/>
  <c r="W385" i="4" s="1"/>
  <c r="U384" i="4"/>
  <c r="W384" i="4" s="1"/>
  <c r="U383" i="4"/>
  <c r="W383" i="4" s="1"/>
  <c r="U382" i="4"/>
  <c r="W382" i="4" s="1"/>
  <c r="U381" i="4"/>
  <c r="W381" i="4" s="1"/>
  <c r="U380" i="4"/>
  <c r="W380" i="4" s="1"/>
  <c r="U379" i="4"/>
  <c r="W379" i="4" s="1"/>
  <c r="U378" i="4"/>
  <c r="W378" i="4" s="1"/>
  <c r="U377" i="4"/>
  <c r="W377" i="4" s="1"/>
  <c r="U376" i="4"/>
  <c r="W376" i="4" s="1"/>
  <c r="U375" i="4"/>
  <c r="W375" i="4" s="1"/>
  <c r="U374" i="4"/>
  <c r="W374" i="4" s="1"/>
  <c r="U373" i="4"/>
  <c r="W373" i="4" s="1"/>
  <c r="U372" i="4"/>
  <c r="W372" i="4" s="1"/>
  <c r="U371" i="4"/>
  <c r="W371" i="4" s="1"/>
  <c r="U370" i="4"/>
  <c r="W370" i="4" s="1"/>
  <c r="U369" i="4"/>
  <c r="W369" i="4" s="1"/>
  <c r="U368" i="4"/>
  <c r="W368" i="4" s="1"/>
  <c r="U367" i="4"/>
  <c r="W367" i="4" s="1"/>
  <c r="U366" i="4"/>
  <c r="W366" i="4" s="1"/>
  <c r="U365" i="4"/>
  <c r="W365" i="4" s="1"/>
  <c r="U364" i="4"/>
  <c r="W364" i="4" s="1"/>
  <c r="U363" i="4"/>
  <c r="W363" i="4" s="1"/>
  <c r="U362" i="4"/>
  <c r="W362" i="4" s="1"/>
  <c r="U361" i="4"/>
  <c r="W361" i="4" s="1"/>
  <c r="U360" i="4"/>
  <c r="W360" i="4" s="1"/>
  <c r="U359" i="4"/>
  <c r="W359" i="4" s="1"/>
  <c r="U358" i="4"/>
  <c r="W358" i="4" s="1"/>
  <c r="U357" i="4"/>
  <c r="W357" i="4" s="1"/>
  <c r="U356" i="4"/>
  <c r="W356" i="4" s="1"/>
  <c r="U355" i="4"/>
  <c r="W355" i="4" s="1"/>
  <c r="U354" i="4"/>
  <c r="W354" i="4" s="1"/>
  <c r="U353" i="4"/>
  <c r="W353" i="4" s="1"/>
  <c r="U352" i="4"/>
  <c r="W352" i="4" s="1"/>
  <c r="U351" i="4"/>
  <c r="W351" i="4" s="1"/>
  <c r="U350" i="4"/>
  <c r="W350" i="4" s="1"/>
  <c r="U349" i="4"/>
  <c r="W349" i="4" s="1"/>
  <c r="U348" i="4"/>
  <c r="W348" i="4" s="1"/>
  <c r="U347" i="4"/>
  <c r="W347" i="4" s="1"/>
  <c r="U346" i="4"/>
  <c r="W346" i="4" s="1"/>
  <c r="U345" i="4"/>
  <c r="W345" i="4" s="1"/>
  <c r="U344" i="4"/>
  <c r="W344" i="4" s="1"/>
  <c r="U343" i="4"/>
  <c r="W343" i="4" s="1"/>
  <c r="U342" i="4"/>
  <c r="T342" i="4"/>
  <c r="W342" i="4" s="1"/>
  <c r="W341" i="4"/>
  <c r="U341" i="4"/>
  <c r="T341" i="4"/>
  <c r="W340" i="4"/>
  <c r="U340" i="4"/>
  <c r="T340" i="4"/>
  <c r="U339" i="4"/>
  <c r="T339" i="4"/>
  <c r="W339" i="4" s="1"/>
  <c r="U338" i="4"/>
  <c r="T338" i="4"/>
  <c r="U337" i="4"/>
  <c r="T337" i="4"/>
  <c r="W337" i="4" s="1"/>
  <c r="U336" i="4"/>
  <c r="T336" i="4"/>
  <c r="W336" i="4" s="1"/>
  <c r="U335" i="4"/>
  <c r="T335" i="4"/>
  <c r="U334" i="4"/>
  <c r="T334" i="4"/>
  <c r="U333" i="4"/>
  <c r="W333" i="4" s="1"/>
  <c r="T333" i="4"/>
  <c r="U332" i="4"/>
  <c r="T332" i="4"/>
  <c r="W332" i="4" s="1"/>
  <c r="U331" i="4"/>
  <c r="T331" i="4"/>
  <c r="W331" i="4" s="1"/>
  <c r="U330" i="4"/>
  <c r="T330" i="4"/>
  <c r="W330" i="4" s="1"/>
  <c r="U329" i="4"/>
  <c r="T329" i="4"/>
  <c r="W329" i="4" s="1"/>
  <c r="U328" i="4"/>
  <c r="T328" i="4"/>
  <c r="W328" i="4" s="1"/>
  <c r="U327" i="4"/>
  <c r="T327" i="4"/>
  <c r="U326" i="4"/>
  <c r="T326" i="4"/>
  <c r="W326" i="4" s="1"/>
  <c r="U325" i="4"/>
  <c r="T325" i="4"/>
  <c r="W325" i="4" s="1"/>
  <c r="U324" i="4"/>
  <c r="T324" i="4"/>
  <c r="W324" i="4" s="1"/>
  <c r="U323" i="4"/>
  <c r="T323" i="4"/>
  <c r="W323" i="4" s="1"/>
  <c r="U322" i="4"/>
  <c r="T322" i="4"/>
  <c r="W322" i="4" s="1"/>
  <c r="U321" i="4"/>
  <c r="T321" i="4"/>
  <c r="W321" i="4" s="1"/>
  <c r="U320" i="4"/>
  <c r="T320" i="4"/>
  <c r="W320" i="4" s="1"/>
  <c r="U319" i="4"/>
  <c r="T319" i="4"/>
  <c r="U318" i="4"/>
  <c r="T318" i="4"/>
  <c r="W318" i="4" s="1"/>
  <c r="U317" i="4"/>
  <c r="T317" i="4"/>
  <c r="U316" i="4"/>
  <c r="T316" i="4"/>
  <c r="W316" i="4" s="1"/>
  <c r="U315" i="4"/>
  <c r="T315" i="4"/>
  <c r="W315" i="4" s="1"/>
  <c r="U314" i="4"/>
  <c r="T314" i="4"/>
  <c r="W314" i="4" s="1"/>
  <c r="U313" i="4"/>
  <c r="T313" i="4"/>
  <c r="W313" i="4" s="1"/>
  <c r="U312" i="4"/>
  <c r="T312" i="4"/>
  <c r="W312" i="4" s="1"/>
  <c r="U311" i="4"/>
  <c r="T311" i="4"/>
  <c r="U310" i="4"/>
  <c r="T310" i="4"/>
  <c r="W310" i="4" s="1"/>
  <c r="U309" i="4"/>
  <c r="W309" i="4" s="1"/>
  <c r="T309" i="4"/>
  <c r="W308" i="4"/>
  <c r="U308" i="4"/>
  <c r="T308" i="4"/>
  <c r="U307" i="4"/>
  <c r="T307" i="4"/>
  <c r="W307" i="4" s="1"/>
  <c r="U306" i="4"/>
  <c r="T306" i="4"/>
  <c r="W306" i="4" s="1"/>
  <c r="U305" i="4"/>
  <c r="T305" i="4"/>
  <c r="W305" i="4" s="1"/>
  <c r="U304" i="4"/>
  <c r="T304" i="4"/>
  <c r="U303" i="4"/>
  <c r="T303" i="4"/>
  <c r="U302" i="4"/>
  <c r="T302" i="4"/>
  <c r="W302" i="4" s="1"/>
  <c r="U301" i="4"/>
  <c r="W301" i="4" s="1"/>
  <c r="T301" i="4"/>
  <c r="U300" i="4"/>
  <c r="T300" i="4"/>
  <c r="W300" i="4" s="1"/>
  <c r="U299" i="4"/>
  <c r="T299" i="4"/>
  <c r="W299" i="4" s="1"/>
  <c r="U298" i="4"/>
  <c r="T298" i="4"/>
  <c r="W298" i="4" s="1"/>
  <c r="U297" i="4"/>
  <c r="T297" i="4"/>
  <c r="W297" i="4" s="1"/>
  <c r="U296" i="4"/>
  <c r="T296" i="4"/>
  <c r="U295" i="4"/>
  <c r="T295" i="4"/>
  <c r="U294" i="4"/>
  <c r="T294" i="4"/>
  <c r="W294" i="4" s="1"/>
  <c r="U293" i="4"/>
  <c r="T293" i="4"/>
  <c r="U292" i="4"/>
  <c r="T292" i="4"/>
  <c r="U291" i="4"/>
  <c r="T291" i="4"/>
  <c r="U290" i="4"/>
  <c r="T290" i="4"/>
  <c r="U289" i="4"/>
  <c r="T289" i="4"/>
  <c r="W289" i="4" s="1"/>
  <c r="U288" i="4"/>
  <c r="W288" i="4" s="1"/>
  <c r="T288" i="4"/>
  <c r="U287" i="4"/>
  <c r="W287" i="4" s="1"/>
  <c r="T287" i="4"/>
  <c r="U286" i="4"/>
  <c r="T286" i="4"/>
  <c r="U285" i="4"/>
  <c r="T285" i="4"/>
  <c r="W285" i="4" s="1"/>
  <c r="W284" i="4"/>
  <c r="U284" i="4"/>
  <c r="T284" i="4"/>
  <c r="U283" i="4"/>
  <c r="T283" i="4"/>
  <c r="U282" i="4"/>
  <c r="T282" i="4"/>
  <c r="W282" i="4" s="1"/>
  <c r="U281" i="4"/>
  <c r="T281" i="4"/>
  <c r="W281" i="4" s="1"/>
  <c r="U280" i="4"/>
  <c r="W280" i="4" s="1"/>
  <c r="T280" i="4"/>
  <c r="U279" i="4"/>
  <c r="W279" i="4" s="1"/>
  <c r="T279" i="4"/>
  <c r="U278" i="4"/>
  <c r="T278" i="4"/>
  <c r="W278" i="4" s="1"/>
  <c r="U277" i="4"/>
  <c r="T277" i="4"/>
  <c r="U276" i="4"/>
  <c r="T276" i="4"/>
  <c r="W276" i="4" s="1"/>
  <c r="U275" i="4"/>
  <c r="T275" i="4"/>
  <c r="W275" i="4" s="1"/>
  <c r="U274" i="4"/>
  <c r="T274" i="4"/>
  <c r="W274" i="4" s="1"/>
  <c r="U273" i="4"/>
  <c r="T273" i="4"/>
  <c r="U272" i="4"/>
  <c r="W272" i="4" s="1"/>
  <c r="T272" i="4"/>
  <c r="U271" i="4"/>
  <c r="T271" i="4"/>
  <c r="U270" i="4"/>
  <c r="T270" i="4"/>
  <c r="W270" i="4" s="1"/>
  <c r="U269" i="4"/>
  <c r="W269" i="4" s="1"/>
  <c r="T269" i="4"/>
  <c r="W268" i="4"/>
  <c r="U268" i="4"/>
  <c r="T268" i="4"/>
  <c r="U267" i="4"/>
  <c r="T267" i="4"/>
  <c r="W267" i="4" s="1"/>
  <c r="A2" i="4"/>
  <c r="B6" i="4"/>
  <c r="AA3" i="4"/>
  <c r="AB3" i="4"/>
  <c r="AC3" i="4"/>
  <c r="Z3" i="4"/>
  <c r="C16" i="2"/>
  <c r="F16" i="2"/>
  <c r="D21" i="2"/>
  <c r="E21" i="2"/>
  <c r="F21" i="2"/>
  <c r="C21" i="2"/>
  <c r="C11" i="2"/>
  <c r="C12" i="2" s="1"/>
  <c r="C14" i="2"/>
  <c r="F14" i="2"/>
  <c r="E14" i="2"/>
  <c r="D14" i="2"/>
  <c r="E13" i="2"/>
  <c r="D11" i="2"/>
  <c r="D12" i="2" s="1"/>
  <c r="D15" i="2" s="1"/>
  <c r="D17" i="2" s="1"/>
  <c r="D18" i="2" s="1"/>
  <c r="D19" i="2" s="1"/>
  <c r="E11" i="2"/>
  <c r="E12" i="2" s="1"/>
  <c r="F11" i="2"/>
  <c r="F12" i="2" s="1"/>
  <c r="F15" i="2" s="1"/>
  <c r="F17" i="2" s="1"/>
  <c r="F18" i="2" s="1"/>
  <c r="F19" i="2" s="1"/>
  <c r="D13" i="2"/>
  <c r="F13" i="2"/>
  <c r="J7" i="1"/>
  <c r="I7" i="1"/>
  <c r="C13" i="2"/>
  <c r="W277" i="4" l="1"/>
  <c r="W273" i="4"/>
  <c r="W292" i="4"/>
  <c r="W334" i="4"/>
  <c r="W338" i="4"/>
  <c r="W295" i="4"/>
  <c r="W327" i="4"/>
  <c r="W317" i="4"/>
  <c r="W291" i="4"/>
  <c r="W319" i="4"/>
  <c r="W296" i="4"/>
  <c r="W303" i="4"/>
  <c r="W335" i="4"/>
  <c r="W271" i="4"/>
  <c r="W283" i="4"/>
  <c r="W286" i="4"/>
  <c r="W290" i="4"/>
  <c r="W293" i="4"/>
  <c r="W304" i="4"/>
  <c r="W311" i="4"/>
  <c r="F22" i="2"/>
  <c r="F23" i="2" s="1"/>
  <c r="D22" i="2"/>
  <c r="D23" i="2" s="1"/>
  <c r="B89" i="4" s="1"/>
  <c r="E15" i="2"/>
  <c r="D16" i="2"/>
  <c r="K8" i="1" a="1"/>
  <c r="K8" i="1" s="1"/>
  <c r="K9" i="1" a="1"/>
  <c r="K9" i="1" s="1"/>
  <c r="K10" i="1" a="1"/>
  <c r="K10" i="1" s="1"/>
  <c r="K11" i="1" a="1"/>
  <c r="K11" i="1" s="1"/>
  <c r="K12" i="1" a="1"/>
  <c r="K12" i="1" s="1"/>
  <c r="I10" i="1"/>
  <c r="I8" i="1"/>
  <c r="I9" i="1"/>
  <c r="I11" i="1"/>
  <c r="I12" i="1"/>
  <c r="B31" i="4" l="1"/>
  <c r="B120" i="4"/>
  <c r="B102" i="4"/>
  <c r="B3" i="4"/>
  <c r="B67" i="4"/>
  <c r="B17" i="4"/>
  <c r="B92" i="4"/>
  <c r="B159" i="4"/>
  <c r="B318" i="4"/>
  <c r="B167" i="4"/>
  <c r="B145" i="4"/>
  <c r="B132" i="4"/>
  <c r="B254" i="4"/>
  <c r="B39" i="4"/>
  <c r="B128" i="4"/>
  <c r="B78" i="4"/>
  <c r="B33" i="4"/>
  <c r="B81" i="4"/>
  <c r="B48" i="4"/>
  <c r="B153" i="4"/>
  <c r="B22" i="4"/>
  <c r="B280" i="4"/>
  <c r="B47" i="4"/>
  <c r="B103" i="4"/>
  <c r="B207" i="4"/>
  <c r="B106" i="4"/>
  <c r="B23" i="4"/>
  <c r="B56" i="4"/>
  <c r="B161" i="4"/>
  <c r="B100" i="4"/>
  <c r="D27" i="4"/>
  <c r="D197" i="4"/>
  <c r="D191" i="4"/>
  <c r="D136" i="4"/>
  <c r="D141" i="4"/>
  <c r="D183" i="4"/>
  <c r="D19" i="4"/>
  <c r="D144" i="4"/>
  <c r="D264" i="4"/>
  <c r="D216" i="4"/>
  <c r="B190" i="4"/>
  <c r="B29" i="4"/>
  <c r="B216" i="4"/>
  <c r="B151" i="4"/>
  <c r="B25" i="4"/>
  <c r="B11" i="4"/>
  <c r="B271" i="4"/>
  <c r="D231" i="4"/>
  <c r="D239" i="4"/>
  <c r="D247" i="4"/>
  <c r="D255" i="4"/>
  <c r="D263" i="4"/>
  <c r="D139" i="4"/>
  <c r="D153" i="4"/>
  <c r="D164" i="4"/>
  <c r="D178" i="4"/>
  <c r="D190" i="4"/>
  <c r="D203" i="4"/>
  <c r="D217" i="4"/>
  <c r="D228" i="4"/>
  <c r="D242" i="4"/>
  <c r="D254" i="4"/>
  <c r="D140" i="4"/>
  <c r="D154" i="4"/>
  <c r="D166" i="4"/>
  <c r="D179" i="4"/>
  <c r="D193" i="4"/>
  <c r="D204" i="4"/>
  <c r="D218" i="4"/>
  <c r="D230" i="4"/>
  <c r="D243" i="4"/>
  <c r="D257" i="4"/>
  <c r="D142" i="4"/>
  <c r="D169" i="4"/>
  <c r="D180" i="4"/>
  <c r="D194" i="4"/>
  <c r="D206" i="4"/>
  <c r="D233" i="4"/>
  <c r="D244" i="4"/>
  <c r="D155" i="4"/>
  <c r="D219" i="4"/>
  <c r="D258" i="4"/>
  <c r="D137" i="4"/>
  <c r="D148" i="4"/>
  <c r="D162" i="4"/>
  <c r="D174" i="4"/>
  <c r="D145" i="4"/>
  <c r="D170" i="4"/>
  <c r="D188" i="4"/>
  <c r="D211" i="4"/>
  <c r="D234" i="4"/>
  <c r="D172" i="4"/>
  <c r="D236" i="4"/>
  <c r="D220" i="4"/>
  <c r="D201" i="4"/>
  <c r="D158" i="4"/>
  <c r="D265" i="4"/>
  <c r="D134" i="4"/>
  <c r="D209" i="4"/>
  <c r="D266" i="4"/>
  <c r="D146" i="4"/>
  <c r="D171" i="4"/>
  <c r="D195" i="4"/>
  <c r="D212" i="4"/>
  <c r="D235" i="4"/>
  <c r="D196" i="4"/>
  <c r="D259" i="4"/>
  <c r="D177" i="4"/>
  <c r="D260" i="4"/>
  <c r="D182" i="4"/>
  <c r="D262" i="4"/>
  <c r="D185" i="4"/>
  <c r="D246" i="4"/>
  <c r="D161" i="4"/>
  <c r="D249" i="4"/>
  <c r="D198" i="4"/>
  <c r="D222" i="4"/>
  <c r="D225" i="4"/>
  <c r="D138" i="4"/>
  <c r="D163" i="4"/>
  <c r="D187" i="4"/>
  <c r="D210" i="4"/>
  <c r="D227" i="4"/>
  <c r="D250" i="4"/>
  <c r="D251" i="4"/>
  <c r="D252" i="4"/>
  <c r="D147" i="4"/>
  <c r="D214" i="4"/>
  <c r="D150" i="4"/>
  <c r="D238" i="4"/>
  <c r="D156" i="4"/>
  <c r="D241" i="4"/>
  <c r="D202" i="4"/>
  <c r="D186" i="4"/>
  <c r="D226" i="4"/>
  <c r="D245" i="4"/>
  <c r="D181" i="4"/>
  <c r="D256" i="4"/>
  <c r="D192" i="4"/>
  <c r="D167" i="4"/>
  <c r="D11" i="4"/>
  <c r="D237" i="4"/>
  <c r="D173" i="4"/>
  <c r="D248" i="4"/>
  <c r="D184" i="4"/>
  <c r="D223" i="4"/>
  <c r="D159" i="4"/>
  <c r="D3" i="4"/>
  <c r="D229" i="4"/>
  <c r="D165" i="4"/>
  <c r="D240" i="4"/>
  <c r="D176" i="4"/>
  <c r="D215" i="4"/>
  <c r="D151" i="4"/>
  <c r="D26" i="4"/>
  <c r="D221" i="4"/>
  <c r="D157" i="4"/>
  <c r="D232" i="4"/>
  <c r="D168" i="4"/>
  <c r="D207" i="4"/>
  <c r="D143" i="4"/>
  <c r="D18" i="4"/>
  <c r="D224" i="4"/>
  <c r="D199" i="4"/>
  <c r="D213" i="4"/>
  <c r="D10" i="4"/>
  <c r="D149" i="4"/>
  <c r="D160" i="4"/>
  <c r="D135" i="4"/>
  <c r="D253" i="4"/>
  <c r="D189" i="4"/>
  <c r="B170" i="4"/>
  <c r="B186" i="4"/>
  <c r="B202" i="4"/>
  <c r="B218" i="4"/>
  <c r="B234" i="4"/>
  <c r="B250" i="4"/>
  <c r="B266" i="4"/>
  <c r="B282" i="4"/>
  <c r="B298" i="4"/>
  <c r="B311" i="4"/>
  <c r="B324" i="4"/>
  <c r="B338" i="4"/>
  <c r="B171" i="4"/>
  <c r="B187" i="4"/>
  <c r="B203" i="4"/>
  <c r="B219" i="4"/>
  <c r="B235" i="4"/>
  <c r="B251" i="4"/>
  <c r="B267" i="4"/>
  <c r="B283" i="4"/>
  <c r="B299" i="4"/>
  <c r="B314" i="4"/>
  <c r="B325" i="4"/>
  <c r="B339" i="4"/>
  <c r="B172" i="4"/>
  <c r="B188" i="4"/>
  <c r="B179" i="4"/>
  <c r="B195" i="4"/>
  <c r="B211" i="4"/>
  <c r="B227" i="4"/>
  <c r="B243" i="4"/>
  <c r="B259" i="4"/>
  <c r="B275" i="4"/>
  <c r="B291" i="4"/>
  <c r="B307" i="4"/>
  <c r="B319" i="4"/>
  <c r="B332" i="4"/>
  <c r="B204" i="4"/>
  <c r="B236" i="4"/>
  <c r="B268" i="4"/>
  <c r="B300" i="4"/>
  <c r="B327" i="4"/>
  <c r="B173" i="4"/>
  <c r="B306" i="4"/>
  <c r="B178" i="4"/>
  <c r="B333" i="4"/>
  <c r="B220" i="4"/>
  <c r="B315" i="4"/>
  <c r="B253" i="4"/>
  <c r="B194" i="4"/>
  <c r="B226" i="4"/>
  <c r="B317" i="4"/>
  <c r="B205" i="4"/>
  <c r="B237" i="4"/>
  <c r="B269" i="4"/>
  <c r="B301" i="4"/>
  <c r="B330" i="4"/>
  <c r="B210" i="4"/>
  <c r="B242" i="4"/>
  <c r="B331" i="4"/>
  <c r="B212" i="4"/>
  <c r="B308" i="4"/>
  <c r="B180" i="4"/>
  <c r="B284" i="4"/>
  <c r="B189" i="4"/>
  <c r="B285" i="4"/>
  <c r="B258" i="4"/>
  <c r="B276" i="4"/>
  <c r="B340" i="4"/>
  <c r="B316" i="4"/>
  <c r="B196" i="4"/>
  <c r="B228" i="4"/>
  <c r="B260" i="4"/>
  <c r="B292" i="4"/>
  <c r="B322" i="4"/>
  <c r="B274" i="4"/>
  <c r="B244" i="4"/>
  <c r="B252" i="4"/>
  <c r="B221" i="4"/>
  <c r="B341" i="4"/>
  <c r="B290" i="4"/>
  <c r="B168" i="4"/>
  <c r="B232" i="4"/>
  <c r="B296" i="4"/>
  <c r="B185" i="4"/>
  <c r="B249" i="4"/>
  <c r="B313" i="4"/>
  <c r="B206" i="4"/>
  <c r="B270" i="4"/>
  <c r="B334" i="4"/>
  <c r="B223" i="4"/>
  <c r="B287" i="4"/>
  <c r="B261" i="4"/>
  <c r="B86" i="4"/>
  <c r="B118" i="4"/>
  <c r="B18" i="4"/>
  <c r="B53" i="4"/>
  <c r="B66" i="4"/>
  <c r="B137" i="4"/>
  <c r="B73" i="4"/>
  <c r="B9" i="4"/>
  <c r="B104" i="4"/>
  <c r="B40" i="4"/>
  <c r="B143" i="4"/>
  <c r="B79" i="4"/>
  <c r="B15" i="4"/>
  <c r="B176" i="4"/>
  <c r="B240" i="4"/>
  <c r="B304" i="4"/>
  <c r="B193" i="4"/>
  <c r="B257" i="4"/>
  <c r="B321" i="4"/>
  <c r="B214" i="4"/>
  <c r="B278" i="4"/>
  <c r="B342" i="4"/>
  <c r="B231" i="4"/>
  <c r="B295" i="4"/>
  <c r="B245" i="4"/>
  <c r="B75" i="4"/>
  <c r="B107" i="4"/>
  <c r="B4" i="4"/>
  <c r="B42" i="4"/>
  <c r="B52" i="4"/>
  <c r="B129" i="4"/>
  <c r="B65" i="4"/>
  <c r="B160" i="4"/>
  <c r="B96" i="4"/>
  <c r="B32" i="4"/>
  <c r="B135" i="4"/>
  <c r="B71" i="4"/>
  <c r="B184" i="4"/>
  <c r="B248" i="4"/>
  <c r="B312" i="4"/>
  <c r="B201" i="4"/>
  <c r="B265" i="4"/>
  <c r="B329" i="4"/>
  <c r="B222" i="4"/>
  <c r="B286" i="4"/>
  <c r="B175" i="4"/>
  <c r="B239" i="4"/>
  <c r="B303" i="4"/>
  <c r="B229" i="4"/>
  <c r="B61" i="4"/>
  <c r="B93" i="4"/>
  <c r="B131" i="4"/>
  <c r="B28" i="4"/>
  <c r="B38" i="4"/>
  <c r="B121" i="4"/>
  <c r="B57" i="4"/>
  <c r="B152" i="4"/>
  <c r="B88" i="4"/>
  <c r="B24" i="4"/>
  <c r="B127" i="4"/>
  <c r="B63" i="4"/>
  <c r="B256" i="4"/>
  <c r="B320" i="4"/>
  <c r="B209" i="4"/>
  <c r="B273" i="4"/>
  <c r="B337" i="4"/>
  <c r="B230" i="4"/>
  <c r="B294" i="4"/>
  <c r="B183" i="4"/>
  <c r="B247" i="4"/>
  <c r="B335" i="4"/>
  <c r="B50" i="4"/>
  <c r="B14" i="4"/>
  <c r="B27" i="4"/>
  <c r="B113" i="4"/>
  <c r="B80" i="4"/>
  <c r="B119" i="4"/>
  <c r="B281" i="4"/>
  <c r="B302" i="4"/>
  <c r="B323" i="4"/>
  <c r="B68" i="4"/>
  <c r="B13" i="4"/>
  <c r="B105" i="4"/>
  <c r="B72" i="4"/>
  <c r="B82" i="4"/>
  <c r="B49" i="4"/>
  <c r="B16" i="4"/>
  <c r="B36" i="4"/>
  <c r="B136" i="4"/>
  <c r="B111" i="4"/>
  <c r="B117" i="4"/>
  <c r="B144" i="4"/>
  <c r="B55" i="4"/>
  <c r="B174" i="4"/>
  <c r="B191" i="4"/>
  <c r="B197" i="4"/>
  <c r="B116" i="4"/>
  <c r="B41" i="4"/>
  <c r="B8" i="4"/>
  <c r="B192" i="4"/>
  <c r="B213" i="4"/>
  <c r="B200" i="4"/>
  <c r="B264" i="4"/>
  <c r="B328" i="4"/>
  <c r="B217" i="4"/>
  <c r="B238" i="4"/>
  <c r="B255" i="4"/>
  <c r="B208" i="4"/>
  <c r="B272" i="4"/>
  <c r="B336" i="4"/>
  <c r="B225" i="4"/>
  <c r="B289" i="4"/>
  <c r="B182" i="4"/>
  <c r="B246" i="4"/>
  <c r="B310" i="4"/>
  <c r="B199" i="4"/>
  <c r="B263" i="4"/>
  <c r="B309" i="4"/>
  <c r="B181" i="4"/>
  <c r="B224" i="4"/>
  <c r="B288" i="4"/>
  <c r="B177" i="4"/>
  <c r="B241" i="4"/>
  <c r="B305" i="4"/>
  <c r="B198" i="4"/>
  <c r="B262" i="4"/>
  <c r="B326" i="4"/>
  <c r="B215" i="4"/>
  <c r="B279" i="4"/>
  <c r="B277" i="4"/>
  <c r="D152" i="4"/>
  <c r="D205" i="4"/>
  <c r="B297" i="4"/>
  <c r="B87" i="4"/>
  <c r="B64" i="4"/>
  <c r="B77" i="4"/>
  <c r="B43" i="4"/>
  <c r="D200" i="4"/>
  <c r="D261" i="4"/>
  <c r="B233" i="4"/>
  <c r="B26" i="2"/>
  <c r="B95" i="4"/>
  <c r="B112" i="4"/>
  <c r="B97" i="4"/>
  <c r="B91" i="4"/>
  <c r="B54" i="4"/>
  <c r="D175" i="4"/>
  <c r="D208" i="4"/>
  <c r="B293" i="4"/>
  <c r="B169" i="4"/>
  <c r="E17" i="2"/>
  <c r="E18" i="2" s="1"/>
  <c r="E19" i="2" s="1"/>
  <c r="E22" i="2"/>
  <c r="E23" i="2" s="1"/>
  <c r="B7" i="4"/>
  <c r="B26" i="4"/>
  <c r="B51" i="4"/>
  <c r="B76" i="4"/>
  <c r="B101" i="4"/>
  <c r="B124" i="4"/>
  <c r="B140" i="4"/>
  <c r="B154" i="4"/>
  <c r="B165" i="4"/>
  <c r="B60" i="4"/>
  <c r="B130" i="4"/>
  <c r="B69" i="4"/>
  <c r="B148" i="4"/>
  <c r="B45" i="4"/>
  <c r="B138" i="4"/>
  <c r="B99" i="4"/>
  <c r="B164" i="4"/>
  <c r="B5" i="4"/>
  <c r="B30" i="4"/>
  <c r="B58" i="4"/>
  <c r="B83" i="4"/>
  <c r="B108" i="4"/>
  <c r="B125" i="4"/>
  <c r="B141" i="4"/>
  <c r="B155" i="4"/>
  <c r="B166" i="4"/>
  <c r="B2" i="4"/>
  <c r="B10" i="4"/>
  <c r="B85" i="4"/>
  <c r="B146" i="4"/>
  <c r="B44" i="4"/>
  <c r="B115" i="4"/>
  <c r="B20" i="4"/>
  <c r="B122" i="4"/>
  <c r="B21" i="4"/>
  <c r="B123" i="4"/>
  <c r="B34" i="4"/>
  <c r="B59" i="4"/>
  <c r="B84" i="4"/>
  <c r="B109" i="4"/>
  <c r="B126" i="4"/>
  <c r="B142" i="4"/>
  <c r="B156" i="4"/>
  <c r="B35" i="4"/>
  <c r="B110" i="4"/>
  <c r="B157" i="4"/>
  <c r="B19" i="4"/>
  <c r="B134" i="4"/>
  <c r="B70" i="4"/>
  <c r="B163" i="4"/>
  <c r="B46" i="4"/>
  <c r="B139" i="4"/>
  <c r="B12" i="4"/>
  <c r="B37" i="4"/>
  <c r="B62" i="4"/>
  <c r="B90" i="4"/>
  <c r="B114" i="4"/>
  <c r="B133" i="4"/>
  <c r="B147" i="4"/>
  <c r="B158" i="4"/>
  <c r="B94" i="4"/>
  <c r="B162" i="4"/>
  <c r="B98" i="4"/>
  <c r="B149" i="4"/>
  <c r="B74" i="4"/>
  <c r="B150" i="4"/>
  <c r="D13" i="4"/>
  <c r="D23" i="4"/>
  <c r="D33" i="4"/>
  <c r="D41" i="4"/>
  <c r="D49" i="4"/>
  <c r="D57" i="4"/>
  <c r="D65" i="4"/>
  <c r="D73" i="4"/>
  <c r="D81" i="4"/>
  <c r="D89" i="4"/>
  <c r="D97" i="4"/>
  <c r="D105" i="4"/>
  <c r="D113" i="4"/>
  <c r="D121" i="4"/>
  <c r="D129" i="4"/>
  <c r="D6" i="4"/>
  <c r="D28" i="4"/>
  <c r="D44" i="4"/>
  <c r="D60" i="4"/>
  <c r="D76" i="4"/>
  <c r="D92" i="4"/>
  <c r="D100" i="4"/>
  <c r="D124" i="4"/>
  <c r="D29" i="4"/>
  <c r="D53" i="4"/>
  <c r="D77" i="4"/>
  <c r="D93" i="4"/>
  <c r="D125" i="4"/>
  <c r="D20" i="4"/>
  <c r="D46" i="4"/>
  <c r="D78" i="4"/>
  <c r="D102" i="4"/>
  <c r="D126" i="4"/>
  <c r="D31" i="4"/>
  <c r="D55" i="4"/>
  <c r="D87" i="4"/>
  <c r="D127" i="4"/>
  <c r="D12" i="4"/>
  <c r="D64" i="4"/>
  <c r="D104" i="4"/>
  <c r="D2" i="4"/>
  <c r="D4" i="4"/>
  <c r="D14" i="4"/>
  <c r="D24" i="4"/>
  <c r="D34" i="4"/>
  <c r="D42" i="4"/>
  <c r="D50" i="4"/>
  <c r="D58" i="4"/>
  <c r="D66" i="4"/>
  <c r="D74" i="4"/>
  <c r="D82" i="4"/>
  <c r="D90" i="4"/>
  <c r="D98" i="4"/>
  <c r="D106" i="4"/>
  <c r="D114" i="4"/>
  <c r="D122" i="4"/>
  <c r="D130" i="4"/>
  <c r="D132" i="4"/>
  <c r="D7" i="4"/>
  <c r="D37" i="4"/>
  <c r="D61" i="4"/>
  <c r="D85" i="4"/>
  <c r="D101" i="4"/>
  <c r="D133" i="4"/>
  <c r="D30" i="4"/>
  <c r="D54" i="4"/>
  <c r="D86" i="4"/>
  <c r="D118" i="4"/>
  <c r="D9" i="4"/>
  <c r="D47" i="4"/>
  <c r="D71" i="4"/>
  <c r="D111" i="4"/>
  <c r="D22" i="4"/>
  <c r="D48" i="4"/>
  <c r="D88" i="4"/>
  <c r="D128" i="4"/>
  <c r="D5" i="4"/>
  <c r="D15" i="4"/>
  <c r="D25" i="4"/>
  <c r="D35" i="4"/>
  <c r="D43" i="4"/>
  <c r="D51" i="4"/>
  <c r="D59" i="4"/>
  <c r="D67" i="4"/>
  <c r="D75" i="4"/>
  <c r="D83" i="4"/>
  <c r="D91" i="4"/>
  <c r="D99" i="4"/>
  <c r="D107" i="4"/>
  <c r="D115" i="4"/>
  <c r="D123" i="4"/>
  <c r="D131" i="4"/>
  <c r="D16" i="4"/>
  <c r="D36" i="4"/>
  <c r="D52" i="4"/>
  <c r="D68" i="4"/>
  <c r="D84" i="4"/>
  <c r="D108" i="4"/>
  <c r="D116" i="4"/>
  <c r="D17" i="4"/>
  <c r="D45" i="4"/>
  <c r="D69" i="4"/>
  <c r="D109" i="4"/>
  <c r="D8" i="4"/>
  <c r="D38" i="4"/>
  <c r="D70" i="4"/>
  <c r="D110" i="4"/>
  <c r="D39" i="4"/>
  <c r="D79" i="4"/>
  <c r="D103" i="4"/>
  <c r="D119" i="4"/>
  <c r="D32" i="4"/>
  <c r="D56" i="4"/>
  <c r="D80" i="4"/>
  <c r="D112" i="4"/>
  <c r="D117" i="4"/>
  <c r="D62" i="4"/>
  <c r="D94" i="4"/>
  <c r="D21" i="4"/>
  <c r="D63" i="4"/>
  <c r="D95" i="4"/>
  <c r="D40" i="4"/>
  <c r="D72" i="4"/>
  <c r="D96" i="4"/>
  <c r="D120" i="4"/>
  <c r="C15" i="2"/>
  <c r="H12" i="1"/>
  <c r="J12" i="1" s="1"/>
  <c r="H10" i="1"/>
  <c r="J10" i="1" s="1"/>
  <c r="H11" i="1"/>
  <c r="J11" i="1" s="1"/>
  <c r="H7" i="1"/>
  <c r="K7" i="1" s="1" a="1"/>
  <c r="K7" i="1" s="1"/>
  <c r="H8" i="1"/>
  <c r="J8" i="1" s="1"/>
  <c r="H9" i="1"/>
  <c r="J9" i="1" s="1"/>
  <c r="C26" i="2" l="1" a="1"/>
  <c r="C26" i="2" s="1"/>
  <c r="H8" i="4" a="1"/>
  <c r="H8" i="4" s="1"/>
  <c r="H15" i="4" a="1"/>
  <c r="H15" i="4" s="1"/>
  <c r="H21" i="4" a="1"/>
  <c r="H21" i="4" s="1"/>
  <c r="H28" i="4" a="1"/>
  <c r="H28" i="4" s="1"/>
  <c r="H34" i="4" a="1"/>
  <c r="H34" i="4" s="1"/>
  <c r="H41" i="4" a="1"/>
  <c r="H41" i="4" s="1"/>
  <c r="H47" i="4" a="1"/>
  <c r="H47" i="4" s="1"/>
  <c r="H53" i="4" a="1"/>
  <c r="H53" i="4" s="1"/>
  <c r="H59" i="4" a="1"/>
  <c r="H59" i="4" s="1"/>
  <c r="H71" i="4" a="1"/>
  <c r="H71" i="4" s="1"/>
  <c r="H77" i="4" a="1"/>
  <c r="H77" i="4" s="1"/>
  <c r="H83" i="4" a="1"/>
  <c r="H83" i="4" s="1"/>
  <c r="H90" i="4" a="1"/>
  <c r="H90" i="4" s="1"/>
  <c r="H102" i="4" a="1"/>
  <c r="H102" i="4" s="1"/>
  <c r="H109" i="4" a="1"/>
  <c r="H109" i="4" s="1"/>
  <c r="H115" i="4" a="1"/>
  <c r="H115" i="4" s="1"/>
  <c r="H134" i="4" a="1"/>
  <c r="H134" i="4" s="1"/>
  <c r="H140" i="4" a="1"/>
  <c r="H140" i="4" s="1"/>
  <c r="H160" i="4" a="1"/>
  <c r="H160" i="4" s="1"/>
  <c r="H165" i="4" a="1"/>
  <c r="H165" i="4" s="1"/>
  <c r="H172" i="4" a="1"/>
  <c r="H172" i="4" s="1"/>
  <c r="H185" i="4" a="1"/>
  <c r="H185" i="4" s="1"/>
  <c r="H192" i="4" a="1"/>
  <c r="H192" i="4" s="1"/>
  <c r="H197" i="4" a="1"/>
  <c r="H197" i="4" s="1"/>
  <c r="H203" i="4" a="1"/>
  <c r="H203" i="4" s="1"/>
  <c r="H210" i="4" a="1"/>
  <c r="H210" i="4" s="1"/>
  <c r="H217" i="4" a="1"/>
  <c r="H217" i="4" s="1"/>
  <c r="H223" i="4" a="1"/>
  <c r="H223" i="4" s="1"/>
  <c r="H228" i="4" a="1"/>
  <c r="H228" i="4" s="1"/>
  <c r="H235" i="4" a="1"/>
  <c r="H235" i="4" s="1"/>
  <c r="H242" i="4" a="1"/>
  <c r="H242" i="4" s="1"/>
  <c r="H255" i="4" a="1"/>
  <c r="H255" i="4" s="1"/>
  <c r="H260" i="4" a="1"/>
  <c r="H260" i="4" s="1"/>
  <c r="H273" i="4" a="1"/>
  <c r="H273" i="4" s="1"/>
  <c r="H280" i="4" a="1"/>
  <c r="H280" i="4" s="1"/>
  <c r="H286" i="4" a="1"/>
  <c r="H286" i="4" s="1"/>
  <c r="H291" i="4" a="1"/>
  <c r="H291" i="4" s="1"/>
  <c r="H298" i="4" a="1"/>
  <c r="H298" i="4" s="1"/>
  <c r="H305" i="4" a="1"/>
  <c r="H305" i="4" s="1"/>
  <c r="H312" i="4" a="1"/>
  <c r="H312" i="4" s="1"/>
  <c r="H318" i="4" a="1"/>
  <c r="H318" i="4" s="1"/>
  <c r="H323" i="4" a="1"/>
  <c r="H323" i="4" s="1"/>
  <c r="H330" i="4" a="1"/>
  <c r="H330" i="4" s="1"/>
  <c r="H343" i="4" a="1"/>
  <c r="H343" i="4" s="1"/>
  <c r="H350" i="4" a="1"/>
  <c r="H350" i="4" s="1"/>
  <c r="H356" i="4" a="1"/>
  <c r="H356" i="4" s="1"/>
  <c r="H364" i="4" a="1"/>
  <c r="H364" i="4" s="1"/>
  <c r="H371" i="4" a="1"/>
  <c r="H371" i="4" s="1"/>
  <c r="H379" i="4" a="1"/>
  <c r="H379" i="4" s="1"/>
  <c r="H385" i="4" a="1"/>
  <c r="H385" i="4" s="1"/>
  <c r="H392" i="4" a="1"/>
  <c r="H392" i="4" s="1"/>
  <c r="H407" i="4" a="1"/>
  <c r="H407" i="4" s="1"/>
  <c r="H414" i="4" a="1"/>
  <c r="H414" i="4" s="1"/>
  <c r="H420" i="4" a="1"/>
  <c r="H420" i="4" s="1"/>
  <c r="H428" i="4" a="1"/>
  <c r="H428" i="4" s="1"/>
  <c r="H435" i="4" a="1"/>
  <c r="H435" i="4" s="1"/>
  <c r="H443" i="4" a="1"/>
  <c r="H443" i="4" s="1"/>
  <c r="H449" i="4" a="1"/>
  <c r="H449" i="4" s="1"/>
  <c r="H457" i="4" a="1"/>
  <c r="H457" i="4" s="1"/>
  <c r="H464" i="4" a="1"/>
  <c r="H464" i="4" s="1"/>
  <c r="H472" i="4" a="1"/>
  <c r="H472" i="4" s="1"/>
  <c r="H479" i="4" a="1"/>
  <c r="H479" i="4" s="1"/>
  <c r="H486" i="4" a="1"/>
  <c r="H486" i="4" s="1"/>
  <c r="H494" i="4" a="1"/>
  <c r="H494" i="4" s="1"/>
  <c r="H501" i="4" a="1"/>
  <c r="H501" i="4" s="1"/>
  <c r="H508" i="4" a="1"/>
  <c r="H508" i="4" s="1"/>
  <c r="H515" i="4" a="1"/>
  <c r="H515" i="4" s="1"/>
  <c r="H3" i="4" a="1"/>
  <c r="H3" i="4" s="1"/>
  <c r="H9" i="4" a="1"/>
  <c r="H9" i="4" s="1"/>
  <c r="H16" i="4" a="1"/>
  <c r="H16" i="4" s="1"/>
  <c r="H22" i="4" a="1"/>
  <c r="H22" i="4" s="1"/>
  <c r="H29" i="4" a="1"/>
  <c r="H29" i="4" s="1"/>
  <c r="H48" i="4" a="1"/>
  <c r="H48" i="4" s="1"/>
  <c r="H54" i="4" a="1"/>
  <c r="H54" i="4" s="1"/>
  <c r="H60" i="4" a="1"/>
  <c r="H60" i="4" s="1"/>
  <c r="H66" i="4" a="1"/>
  <c r="H66" i="4" s="1"/>
  <c r="H72" i="4" a="1"/>
  <c r="H72" i="4" s="1"/>
  <c r="H78" i="4" a="1"/>
  <c r="H78" i="4" s="1"/>
  <c r="H84" i="4" a="1"/>
  <c r="H84" i="4" s="1"/>
  <c r="H91" i="4" a="1"/>
  <c r="H91" i="4" s="1"/>
  <c r="H97" i="4" a="1"/>
  <c r="H97" i="4" s="1"/>
  <c r="H103" i="4" a="1"/>
  <c r="H103" i="4" s="1"/>
  <c r="H110" i="4" a="1"/>
  <c r="H110" i="4" s="1"/>
  <c r="H116" i="4" a="1"/>
  <c r="H116" i="4" s="1"/>
  <c r="H122" i="4" a="1"/>
  <c r="H122" i="4" s="1"/>
  <c r="H129" i="4" a="1"/>
  <c r="H129" i="4" s="1"/>
  <c r="H135" i="4" a="1"/>
  <c r="H135" i="4" s="1"/>
  <c r="H141" i="4" a="1"/>
  <c r="H141" i="4" s="1"/>
  <c r="H147" i="4" a="1"/>
  <c r="H147" i="4" s="1"/>
  <c r="H154" i="4" a="1"/>
  <c r="H154" i="4" s="1"/>
  <c r="H166" i="4" a="1"/>
  <c r="H166" i="4" s="1"/>
  <c r="H173" i="4" a="1"/>
  <c r="H173" i="4" s="1"/>
  <c r="H179" i="4" a="1"/>
  <c r="H179" i="4" s="1"/>
  <c r="H198" i="4" a="1"/>
  <c r="H198" i="4" s="1"/>
  <c r="H204" i="4" a="1"/>
  <c r="H204" i="4" s="1"/>
  <c r="H224" i="4" a="1"/>
  <c r="H224" i="4" s="1"/>
  <c r="H229" i="4" a="1"/>
  <c r="H229" i="4" s="1"/>
  <c r="H236" i="4" a="1"/>
  <c r="H236" i="4" s="1"/>
  <c r="H249" i="4" a="1"/>
  <c r="H249" i="4" s="1"/>
  <c r="H256" i="4" a="1"/>
  <c r="H256" i="4" s="1"/>
  <c r="H261" i="4" a="1"/>
  <c r="H261" i="4" s="1"/>
  <c r="H267" i="4" a="1"/>
  <c r="H267" i="4" s="1"/>
  <c r="H274" i="4" a="1"/>
  <c r="H274" i="4" s="1"/>
  <c r="H281" i="4" a="1"/>
  <c r="H281" i="4" s="1"/>
  <c r="H287" i="4" a="1"/>
  <c r="H287" i="4" s="1"/>
  <c r="H292" i="4" a="1"/>
  <c r="H292" i="4" s="1"/>
  <c r="H299" i="4" a="1"/>
  <c r="H299" i="4" s="1"/>
  <c r="H306" i="4" a="1"/>
  <c r="H306" i="4" s="1"/>
  <c r="H319" i="4" a="1"/>
  <c r="H319" i="4" s="1"/>
  <c r="H324" i="4" a="1"/>
  <c r="H324" i="4" s="1"/>
  <c r="H337" i="4" a="1"/>
  <c r="H337" i="4" s="1"/>
  <c r="H344" i="4" a="1"/>
  <c r="H344" i="4" s="1"/>
  <c r="H351" i="4" a="1"/>
  <c r="H351" i="4" s="1"/>
  <c r="H357" i="4" a="1"/>
  <c r="H357" i="4" s="1"/>
  <c r="H365" i="4" a="1"/>
  <c r="H365" i="4" s="1"/>
  <c r="H372" i="4" a="1"/>
  <c r="H372" i="4" s="1"/>
  <c r="H386" i="4" a="1"/>
  <c r="H386" i="4" s="1"/>
  <c r="H393" i="4" a="1"/>
  <c r="H393" i="4" s="1"/>
  <c r="H400" i="4" a="1"/>
  <c r="H400" i="4" s="1"/>
  <c r="H408" i="4" a="1"/>
  <c r="H408" i="4" s="1"/>
  <c r="H415" i="4" a="1"/>
  <c r="H415" i="4" s="1"/>
  <c r="H421" i="4" a="1"/>
  <c r="H421" i="4" s="1"/>
  <c r="H429" i="4" a="1"/>
  <c r="H429" i="4" s="1"/>
  <c r="H436" i="4" a="1"/>
  <c r="H436" i="4" s="1"/>
  <c r="H450" i="4" a="1"/>
  <c r="H450" i="4" s="1"/>
  <c r="H458" i="4" a="1"/>
  <c r="H458" i="4" s="1"/>
  <c r="H465" i="4" a="1"/>
  <c r="H465" i="4" s="1"/>
  <c r="H473" i="4" a="1"/>
  <c r="H473" i="4" s="1"/>
  <c r="H487" i="4" a="1"/>
  <c r="H487" i="4" s="1"/>
  <c r="H495" i="4" a="1"/>
  <c r="H495" i="4" s="1"/>
  <c r="H502" i="4" a="1"/>
  <c r="H502" i="4" s="1"/>
  <c r="H509" i="4" a="1"/>
  <c r="H509" i="4" s="1"/>
  <c r="H516" i="4" a="1"/>
  <c r="H516" i="4" s="1"/>
  <c r="H4" i="4" a="1"/>
  <c r="H4" i="4" s="1"/>
  <c r="H23" i="4" a="1"/>
  <c r="H23" i="4" s="1"/>
  <c r="H30" i="4" a="1"/>
  <c r="H30" i="4" s="1"/>
  <c r="H35" i="4" a="1"/>
  <c r="H35" i="4" s="1"/>
  <c r="H42" i="4" a="1"/>
  <c r="H42" i="4" s="1"/>
  <c r="H55" i="4" a="1"/>
  <c r="H55" i="4" s="1"/>
  <c r="H61" i="4" a="1"/>
  <c r="H61" i="4" s="1"/>
  <c r="H73" i="4" a="1"/>
  <c r="H73" i="4" s="1"/>
  <c r="H79" i="4" a="1"/>
  <c r="H79" i="4" s="1"/>
  <c r="H85" i="4" a="1"/>
  <c r="H85" i="4" s="1"/>
  <c r="H92" i="4" a="1"/>
  <c r="H92" i="4" s="1"/>
  <c r="H104" i="4" a="1"/>
  <c r="H104" i="4" s="1"/>
  <c r="H111" i="4" a="1"/>
  <c r="H111" i="4" s="1"/>
  <c r="H117" i="4" a="1"/>
  <c r="H117" i="4" s="1"/>
  <c r="H123" i="4" a="1"/>
  <c r="H123" i="4" s="1"/>
  <c r="H136" i="4" a="1"/>
  <c r="H136" i="4" s="1"/>
  <c r="H142" i="4" a="1"/>
  <c r="H142" i="4" s="1"/>
  <c r="H148" i="4" a="1"/>
  <c r="H148" i="4" s="1"/>
  <c r="H155" i="4" a="1"/>
  <c r="H155" i="4" s="1"/>
  <c r="H161" i="4" a="1"/>
  <c r="H161" i="4" s="1"/>
  <c r="H167" i="4" a="1"/>
  <c r="H167" i="4" s="1"/>
  <c r="H174" i="4" a="1"/>
  <c r="H174" i="4" s="1"/>
  <c r="H180" i="4" a="1"/>
  <c r="H180" i="4" s="1"/>
  <c r="H186" i="4" a="1"/>
  <c r="H186" i="4" s="1"/>
  <c r="H193" i="4" a="1"/>
  <c r="H193" i="4" s="1"/>
  <c r="H199" i="4" a="1"/>
  <c r="H199" i="4" s="1"/>
  <c r="H205" i="4" a="1"/>
  <c r="H205" i="4" s="1"/>
  <c r="H211" i="4" a="1"/>
  <c r="H211" i="4" s="1"/>
  <c r="H218" i="4" a="1"/>
  <c r="H218" i="4" s="1"/>
  <c r="H230" i="4" a="1"/>
  <c r="H230" i="4" s="1"/>
  <c r="H237" i="4" a="1"/>
  <c r="H237" i="4" s="1"/>
  <c r="H243" i="4" a="1"/>
  <c r="H243" i="4" s="1"/>
  <c r="H262" i="4" a="1"/>
  <c r="H262" i="4" s="1"/>
  <c r="H268" i="4" a="1"/>
  <c r="H268" i="4" s="1"/>
  <c r="H288" i="4" a="1"/>
  <c r="H288" i="4" s="1"/>
  <c r="H293" i="4" a="1"/>
  <c r="H293" i="4" s="1"/>
  <c r="H300" i="4" a="1"/>
  <c r="H300" i="4" s="1"/>
  <c r="H313" i="4" a="1"/>
  <c r="H313" i="4" s="1"/>
  <c r="H320" i="4" a="1"/>
  <c r="H320" i="4" s="1"/>
  <c r="H325" i="4" a="1"/>
  <c r="H325" i="4" s="1"/>
  <c r="H331" i="4" a="1"/>
  <c r="H331" i="4" s="1"/>
  <c r="H338" i="4" a="1"/>
  <c r="H338" i="4" s="1"/>
  <c r="H345" i="4" a="1"/>
  <c r="H345" i="4" s="1"/>
  <c r="H358" i="4" a="1"/>
  <c r="H358" i="4" s="1"/>
  <c r="H366" i="4" a="1"/>
  <c r="H366" i="4" s="1"/>
  <c r="H373" i="4" a="1"/>
  <c r="H373" i="4" s="1"/>
  <c r="H380" i="4" a="1"/>
  <c r="H380" i="4" s="1"/>
  <c r="H387" i="4" a="1"/>
  <c r="H387" i="4" s="1"/>
  <c r="H394" i="4" a="1"/>
  <c r="H394" i="4" s="1"/>
  <c r="H401" i="4" a="1"/>
  <c r="H401" i="4" s="1"/>
  <c r="H409" i="4" a="1"/>
  <c r="H409" i="4" s="1"/>
  <c r="H422" i="4" a="1"/>
  <c r="H422" i="4" s="1"/>
  <c r="H430" i="4" a="1"/>
  <c r="H430" i="4" s="1"/>
  <c r="H437" i="4" a="1"/>
  <c r="H437" i="4" s="1"/>
  <c r="H444" i="4" a="1"/>
  <c r="H444" i="4" s="1"/>
  <c r="H451" i="4" a="1"/>
  <c r="H451" i="4" s="1"/>
  <c r="H459" i="4" a="1"/>
  <c r="H459" i="4" s="1"/>
  <c r="H466" i="4" a="1"/>
  <c r="H466" i="4" s="1"/>
  <c r="H474" i="4" a="1"/>
  <c r="H474" i="4" s="1"/>
  <c r="H480" i="4" a="1"/>
  <c r="H480" i="4" s="1"/>
  <c r="H488" i="4" a="1"/>
  <c r="H488" i="4" s="1"/>
  <c r="H503" i="4" a="1"/>
  <c r="H503" i="4" s="1"/>
  <c r="H510" i="4" a="1"/>
  <c r="H510" i="4" s="1"/>
  <c r="H13" i="4" a="1"/>
  <c r="H13" i="4" s="1"/>
  <c r="H19" i="4" a="1"/>
  <c r="H19" i="4" s="1"/>
  <c r="H26" i="4" a="1"/>
  <c r="H26" i="4" s="1"/>
  <c r="H33" i="4" a="1"/>
  <c r="H33" i="4" s="1"/>
  <c r="H39" i="4" a="1"/>
  <c r="H39" i="4" s="1"/>
  <c r="H46" i="4" a="1"/>
  <c r="H46" i="4" s="1"/>
  <c r="H51" i="4" a="1"/>
  <c r="H51" i="4" s="1"/>
  <c r="H75" i="4" a="1"/>
  <c r="H75" i="4" s="1"/>
  <c r="H82" i="4" a="1"/>
  <c r="H82" i="4" s="1"/>
  <c r="H89" i="4" a="1"/>
  <c r="H89" i="4" s="1"/>
  <c r="H95" i="4" a="1"/>
  <c r="H95" i="4" s="1"/>
  <c r="H100" i="4" a="1"/>
  <c r="H100" i="4" s="1"/>
  <c r="H107" i="4" a="1"/>
  <c r="H107" i="4" s="1"/>
  <c r="H114" i="4" a="1"/>
  <c r="H114" i="4" s="1"/>
  <c r="H127" i="4" a="1"/>
  <c r="H127" i="4" s="1"/>
  <c r="H132" i="4" a="1"/>
  <c r="H132" i="4" s="1"/>
  <c r="H145" i="4" a="1"/>
  <c r="H145" i="4" s="1"/>
  <c r="H152" i="4" a="1"/>
  <c r="H152" i="4" s="1"/>
  <c r="H158" i="4" a="1"/>
  <c r="H158" i="4" s="1"/>
  <c r="H163" i="4" a="1"/>
  <c r="H163" i="4" s="1"/>
  <c r="H170" i="4" a="1"/>
  <c r="H170" i="4" s="1"/>
  <c r="H177" i="4" a="1"/>
  <c r="H177" i="4" s="1"/>
  <c r="H184" i="4" a="1"/>
  <c r="H184" i="4" s="1"/>
  <c r="H190" i="4" a="1"/>
  <c r="H190" i="4" s="1"/>
  <c r="H195" i="4" a="1"/>
  <c r="H195" i="4" s="1"/>
  <c r="H202" i="4" a="1"/>
  <c r="H202" i="4" s="1"/>
  <c r="H215" i="4" a="1"/>
  <c r="H215" i="4" s="1"/>
  <c r="H221" i="4" a="1"/>
  <c r="H221" i="4" s="1"/>
  <c r="H247" i="4" a="1"/>
  <c r="H247" i="4" s="1"/>
  <c r="H253" i="4" a="1"/>
  <c r="H253" i="4" s="1"/>
  <c r="H272" i="4" a="1"/>
  <c r="H272" i="4" s="1"/>
  <c r="H278" i="4" a="1"/>
  <c r="H278" i="4" s="1"/>
  <c r="H290" i="4" a="1"/>
  <c r="H290" i="4" s="1"/>
  <c r="H297" i="4" a="1"/>
  <c r="H297" i="4" s="1"/>
  <c r="H304" i="4" a="1"/>
  <c r="H304" i="4" s="1"/>
  <c r="H310" i="4" a="1"/>
  <c r="H310" i="4" s="1"/>
  <c r="H316" i="4" a="1"/>
  <c r="H316" i="4" s="1"/>
  <c r="H322" i="4" a="1"/>
  <c r="H322" i="4" s="1"/>
  <c r="H329" i="4" a="1"/>
  <c r="H329" i="4" s="1"/>
  <c r="H335" i="4" a="1"/>
  <c r="H335" i="4" s="1"/>
  <c r="H341" i="4" a="1"/>
  <c r="H341" i="4" s="1"/>
  <c r="H348" i="4" a="1"/>
  <c r="H348" i="4" s="1"/>
  <c r="H355" i="4" a="1"/>
  <c r="H355" i="4" s="1"/>
  <c r="H362" i="4" a="1"/>
  <c r="H362" i="4" s="1"/>
  <c r="H369" i="4" a="1"/>
  <c r="H369" i="4" s="1"/>
  <c r="H377" i="4" a="1"/>
  <c r="H377" i="4" s="1"/>
  <c r="H390" i="4" a="1"/>
  <c r="H390" i="4" s="1"/>
  <c r="H398" i="4" a="1"/>
  <c r="H398" i="4" s="1"/>
  <c r="H405" i="4" a="1"/>
  <c r="H405" i="4" s="1"/>
  <c r="H412" i="4" a="1"/>
  <c r="H412" i="4" s="1"/>
  <c r="H419" i="4" a="1"/>
  <c r="H419" i="4" s="1"/>
  <c r="H426" i="4" a="1"/>
  <c r="H426" i="4" s="1"/>
  <c r="H433" i="4" a="1"/>
  <c r="H433" i="4" s="1"/>
  <c r="H441" i="4" a="1"/>
  <c r="H441" i="4" s="1"/>
  <c r="H455" i="4" a="1"/>
  <c r="H455" i="4" s="1"/>
  <c r="H463" i="4" a="1"/>
  <c r="H463" i="4" s="1"/>
  <c r="H470" i="4" a="1"/>
  <c r="H470" i="4" s="1"/>
  <c r="H477" i="4" a="1"/>
  <c r="H477" i="4" s="1"/>
  <c r="H484" i="4" a="1"/>
  <c r="H484" i="4" s="1"/>
  <c r="H492" i="4" a="1"/>
  <c r="H492" i="4" s="1"/>
  <c r="H499" i="4" a="1"/>
  <c r="H499" i="4" s="1"/>
  <c r="H507" i="4" a="1"/>
  <c r="H507" i="4" s="1"/>
  <c r="H513" i="4" a="1"/>
  <c r="H513" i="4" s="1"/>
  <c r="H521" i="4" a="1"/>
  <c r="H521" i="4" s="1"/>
  <c r="H528" i="4" a="1"/>
  <c r="H528" i="4" s="1"/>
  <c r="H536" i="4" a="1"/>
  <c r="H536" i="4" s="1"/>
  <c r="H543" i="4" a="1"/>
  <c r="H543" i="4" s="1"/>
  <c r="H550" i="4" a="1"/>
  <c r="H550" i="4" s="1"/>
  <c r="H558" i="4" a="1"/>
  <c r="H558" i="4" s="1"/>
  <c r="H563" i="4" a="1"/>
  <c r="H563" i="4" s="1"/>
  <c r="H574" i="4" a="1"/>
  <c r="H574" i="4" s="1"/>
  <c r="H579" i="4" a="1"/>
  <c r="H579" i="4" s="1"/>
  <c r="H590" i="4" a="1"/>
  <c r="H590" i="4" s="1"/>
  <c r="H595" i="4" a="1"/>
  <c r="H595" i="4" s="1"/>
  <c r="H606" i="4" a="1"/>
  <c r="H606" i="4" s="1"/>
  <c r="H611" i="4" a="1"/>
  <c r="H611" i="4" s="1"/>
  <c r="H622" i="4" a="1"/>
  <c r="H622" i="4" s="1"/>
  <c r="H627" i="4" a="1"/>
  <c r="H627" i="4" s="1"/>
  <c r="H638" i="4" a="1"/>
  <c r="H638" i="4" s="1"/>
  <c r="H643" i="4" a="1"/>
  <c r="H643" i="4" s="1"/>
  <c r="H654" i="4" a="1"/>
  <c r="H654" i="4" s="1"/>
  <c r="H659" i="4" a="1"/>
  <c r="H659" i="4" s="1"/>
  <c r="H670" i="4" a="1"/>
  <c r="H670" i="4" s="1"/>
  <c r="H675" i="4" a="1"/>
  <c r="H675" i="4" s="1"/>
  <c r="H686" i="4" a="1"/>
  <c r="H686" i="4" s="1"/>
  <c r="H691" i="4" a="1"/>
  <c r="H691" i="4" s="1"/>
  <c r="H702" i="4" a="1"/>
  <c r="H702" i="4" s="1"/>
  <c r="H707" i="4" a="1"/>
  <c r="H707" i="4" s="1"/>
  <c r="H718" i="4" a="1"/>
  <c r="H718" i="4" s="1"/>
  <c r="H17" i="4" a="1"/>
  <c r="H17" i="4" s="1"/>
  <c r="H31" i="4" a="1"/>
  <c r="H31" i="4" s="1"/>
  <c r="H43" i="4" a="1"/>
  <c r="H43" i="4" s="1"/>
  <c r="H56" i="4" a="1"/>
  <c r="H56" i="4" s="1"/>
  <c r="H67" i="4" a="1"/>
  <c r="H67" i="4" s="1"/>
  <c r="H80" i="4" a="1"/>
  <c r="H80" i="4" s="1"/>
  <c r="H105" i="4" a="1"/>
  <c r="H105" i="4" s="1"/>
  <c r="H118" i="4" a="1"/>
  <c r="H118" i="4" s="1"/>
  <c r="H130" i="4" a="1"/>
  <c r="H130" i="4" s="1"/>
  <c r="H143" i="4" a="1"/>
  <c r="H143" i="4" s="1"/>
  <c r="H156" i="4" a="1"/>
  <c r="H156" i="4" s="1"/>
  <c r="H168" i="4" a="1"/>
  <c r="H168" i="4" s="1"/>
  <c r="H181" i="4" a="1"/>
  <c r="H181" i="4" s="1"/>
  <c r="H206" i="4" a="1"/>
  <c r="H206" i="4" s="1"/>
  <c r="H219" i="4" a="1"/>
  <c r="H219" i="4" s="1"/>
  <c r="H231" i="4" a="1"/>
  <c r="H231" i="4" s="1"/>
  <c r="H244" i="4" a="1"/>
  <c r="H244" i="4" s="1"/>
  <c r="H257" i="4" a="1"/>
  <c r="H257" i="4" s="1"/>
  <c r="H269" i="4" a="1"/>
  <c r="H269" i="4" s="1"/>
  <c r="H282" i="4" a="1"/>
  <c r="H282" i="4" s="1"/>
  <c r="H294" i="4" a="1"/>
  <c r="H294" i="4" s="1"/>
  <c r="H307" i="4" a="1"/>
  <c r="H307" i="4" s="1"/>
  <c r="H332" i="4" a="1"/>
  <c r="H332" i="4" s="1"/>
  <c r="H346" i="4" a="1"/>
  <c r="H346" i="4" s="1"/>
  <c r="H359" i="4" a="1"/>
  <c r="H359" i="4" s="1"/>
  <c r="H374" i="4" a="1"/>
  <c r="H374" i="4" s="1"/>
  <c r="H402" i="4" a="1"/>
  <c r="H402" i="4" s="1"/>
  <c r="H416" i="4" a="1"/>
  <c r="H416" i="4" s="1"/>
  <c r="H431" i="4" a="1"/>
  <c r="H431" i="4" s="1"/>
  <c r="H445" i="4" a="1"/>
  <c r="H445" i="4" s="1"/>
  <c r="H460" i="4" a="1"/>
  <c r="H460" i="4" s="1"/>
  <c r="H475" i="4" a="1"/>
  <c r="H475" i="4" s="1"/>
  <c r="H489" i="4" a="1"/>
  <c r="H489" i="4" s="1"/>
  <c r="H504" i="4" a="1"/>
  <c r="H504" i="4" s="1"/>
  <c r="H517" i="4" a="1"/>
  <c r="H517" i="4" s="1"/>
  <c r="H526" i="4" a="1"/>
  <c r="H526" i="4" s="1"/>
  <c r="H534" i="4" a="1"/>
  <c r="H534" i="4" s="1"/>
  <c r="H542" i="4" a="1"/>
  <c r="H542" i="4" s="1"/>
  <c r="H551" i="4" a="1"/>
  <c r="H551" i="4" s="1"/>
  <c r="H559" i="4" a="1"/>
  <c r="H559" i="4" s="1"/>
  <c r="H565" i="4" a="1"/>
  <c r="H565" i="4" s="1"/>
  <c r="H571" i="4" a="1"/>
  <c r="H571" i="4" s="1"/>
  <c r="H577" i="4" a="1"/>
  <c r="H577" i="4" s="1"/>
  <c r="H583" i="4" a="1"/>
  <c r="H583" i="4" s="1"/>
  <c r="H589" i="4" a="1"/>
  <c r="H589" i="4" s="1"/>
  <c r="H596" i="4" a="1"/>
  <c r="H596" i="4" s="1"/>
  <c r="H602" i="4" a="1"/>
  <c r="H602" i="4" s="1"/>
  <c r="H608" i="4" a="1"/>
  <c r="H608" i="4" s="1"/>
  <c r="H614" i="4" a="1"/>
  <c r="H614" i="4" s="1"/>
  <c r="H620" i="4" a="1"/>
  <c r="H620" i="4" s="1"/>
  <c r="H626" i="4" a="1"/>
  <c r="H626" i="4" s="1"/>
  <c r="H632" i="4" a="1"/>
  <c r="H632" i="4" s="1"/>
  <c r="H681" i="4" a="1"/>
  <c r="H681" i="4" s="1"/>
  <c r="H687" i="4" a="1"/>
  <c r="H687" i="4" s="1"/>
  <c r="H693" i="4" a="1"/>
  <c r="H693" i="4" s="1"/>
  <c r="H699" i="4" a="1"/>
  <c r="H699" i="4" s="1"/>
  <c r="H705" i="4" a="1"/>
  <c r="H705" i="4" s="1"/>
  <c r="H711" i="4" a="1"/>
  <c r="H711" i="4" s="1"/>
  <c r="H717" i="4" a="1"/>
  <c r="H717" i="4" s="1"/>
  <c r="H5" i="4" a="1"/>
  <c r="H5" i="4" s="1"/>
  <c r="H18" i="4" a="1"/>
  <c r="H18" i="4" s="1"/>
  <c r="H32" i="4" a="1"/>
  <c r="H32" i="4" s="1"/>
  <c r="H44" i="4" a="1"/>
  <c r="H44" i="4" s="1"/>
  <c r="H68" i="4" a="1"/>
  <c r="H68" i="4" s="1"/>
  <c r="H93" i="4" a="1"/>
  <c r="H93" i="4" s="1"/>
  <c r="H119" i="4" a="1"/>
  <c r="H119" i="4" s="1"/>
  <c r="H144" i="4" a="1"/>
  <c r="H144" i="4" s="1"/>
  <c r="H169" i="4" a="1"/>
  <c r="H169" i="4" s="1"/>
  <c r="H182" i="4" a="1"/>
  <c r="H182" i="4" s="1"/>
  <c r="H194" i="4" a="1"/>
  <c r="H194" i="4" s="1"/>
  <c r="H207" i="4" a="1"/>
  <c r="H207" i="4" s="1"/>
  <c r="H220" i="4" a="1"/>
  <c r="H220" i="4" s="1"/>
  <c r="H232" i="4" a="1"/>
  <c r="H232" i="4" s="1"/>
  <c r="H245" i="4" a="1"/>
  <c r="H245" i="4" s="1"/>
  <c r="H270" i="4" a="1"/>
  <c r="H270" i="4" s="1"/>
  <c r="H283" i="4" a="1"/>
  <c r="H283" i="4" s="1"/>
  <c r="H295" i="4" a="1"/>
  <c r="H295" i="4" s="1"/>
  <c r="H308" i="4" a="1"/>
  <c r="H308" i="4" s="1"/>
  <c r="H321" i="4" a="1"/>
  <c r="H321" i="4" s="1"/>
  <c r="H333" i="4" a="1"/>
  <c r="H333" i="4" s="1"/>
  <c r="H347" i="4" a="1"/>
  <c r="H347" i="4" s="1"/>
  <c r="H360" i="4" a="1"/>
  <c r="H360" i="4" s="1"/>
  <c r="H375" i="4" a="1"/>
  <c r="H375" i="4" s="1"/>
  <c r="H388" i="4" a="1"/>
  <c r="H388" i="4" s="1"/>
  <c r="H403" i="4" a="1"/>
  <c r="H403" i="4" s="1"/>
  <c r="H417" i="4" a="1"/>
  <c r="H417" i="4" s="1"/>
  <c r="H446" i="4" a="1"/>
  <c r="H446" i="4" s="1"/>
  <c r="H461" i="4" a="1"/>
  <c r="H461" i="4" s="1"/>
  <c r="H490" i="4" a="1"/>
  <c r="H490" i="4" s="1"/>
  <c r="H505" i="4" a="1"/>
  <c r="H505" i="4" s="1"/>
  <c r="H518" i="4" a="1"/>
  <c r="H518" i="4" s="1"/>
  <c r="H527" i="4" a="1"/>
  <c r="H527" i="4" s="1"/>
  <c r="H535" i="4" a="1"/>
  <c r="H535" i="4" s="1"/>
  <c r="H552" i="4" a="1"/>
  <c r="H552" i="4" s="1"/>
  <c r="H560" i="4" a="1"/>
  <c r="H560" i="4" s="1"/>
  <c r="H566" i="4" a="1"/>
  <c r="H566" i="4" s="1"/>
  <c r="H572" i="4" a="1"/>
  <c r="H572" i="4" s="1"/>
  <c r="H578" i="4" a="1"/>
  <c r="H578" i="4" s="1"/>
  <c r="H584" i="4" a="1"/>
  <c r="H584" i="4" s="1"/>
  <c r="H633" i="4" a="1"/>
  <c r="H633" i="4" s="1"/>
  <c r="H639" i="4" a="1"/>
  <c r="H639" i="4" s="1"/>
  <c r="H645" i="4" a="1"/>
  <c r="H645" i="4" s="1"/>
  <c r="H651" i="4" a="1"/>
  <c r="H651" i="4" s="1"/>
  <c r="H657" i="4" a="1"/>
  <c r="H657" i="4" s="1"/>
  <c r="H663" i="4" a="1"/>
  <c r="H663" i="4" s="1"/>
  <c r="H669" i="4" a="1"/>
  <c r="H669" i="4" s="1"/>
  <c r="H676" i="4" a="1"/>
  <c r="H676" i="4" s="1"/>
  <c r="H682" i="4" a="1"/>
  <c r="H682" i="4" s="1"/>
  <c r="H688" i="4" a="1"/>
  <c r="H688" i="4" s="1"/>
  <c r="H694" i="4" a="1"/>
  <c r="H694" i="4" s="1"/>
  <c r="H700" i="4" a="1"/>
  <c r="H700" i="4" s="1"/>
  <c r="H706" i="4" a="1"/>
  <c r="H706" i="4" s="1"/>
  <c r="H712" i="4" a="1"/>
  <c r="H712" i="4" s="1"/>
  <c r="H6" i="4" a="1"/>
  <c r="H6" i="4" s="1"/>
  <c r="H45" i="4" a="1"/>
  <c r="H45" i="4" s="1"/>
  <c r="H57" i="4" a="1"/>
  <c r="H57" i="4" s="1"/>
  <c r="H69" i="4" a="1"/>
  <c r="H69" i="4" s="1"/>
  <c r="H81" i="4" a="1"/>
  <c r="H81" i="4" s="1"/>
  <c r="H94" i="4" a="1"/>
  <c r="H94" i="4" s="1"/>
  <c r="H106" i="4" a="1"/>
  <c r="H106" i="4" s="1"/>
  <c r="H120" i="4" a="1"/>
  <c r="H120" i="4" s="1"/>
  <c r="H131" i="4" a="1"/>
  <c r="H131" i="4" s="1"/>
  <c r="H157" i="4" a="1"/>
  <c r="H157" i="4" s="1"/>
  <c r="H183" i="4" a="1"/>
  <c r="H183" i="4" s="1"/>
  <c r="H208" i="4" a="1"/>
  <c r="H208" i="4" s="1"/>
  <c r="H233" i="4" a="1"/>
  <c r="H233" i="4" s="1"/>
  <c r="H246" i="4" a="1"/>
  <c r="H246" i="4" s="1"/>
  <c r="H258" i="4" a="1"/>
  <c r="H258" i="4" s="1"/>
  <c r="H271" i="4" a="1"/>
  <c r="H271" i="4" s="1"/>
  <c r="H284" i="4" a="1"/>
  <c r="H284" i="4" s="1"/>
  <c r="H296" i="4" a="1"/>
  <c r="H296" i="4" s="1"/>
  <c r="H309" i="4" a="1"/>
  <c r="H309" i="4" s="1"/>
  <c r="H334" i="4" a="1"/>
  <c r="H334" i="4" s="1"/>
  <c r="H361" i="4" a="1"/>
  <c r="H361" i="4" s="1"/>
  <c r="H376" i="4" a="1"/>
  <c r="H376" i="4" s="1"/>
  <c r="H389" i="4" a="1"/>
  <c r="H389" i="4" s="1"/>
  <c r="H404" i="4" a="1"/>
  <c r="H404" i="4" s="1"/>
  <c r="H418" i="4" a="1"/>
  <c r="H418" i="4" s="1"/>
  <c r="H432" i="4" a="1"/>
  <c r="H432" i="4" s="1"/>
  <c r="H447" i="4" a="1"/>
  <c r="H447" i="4" s="1"/>
  <c r="H462" i="4" a="1"/>
  <c r="H462" i="4" s="1"/>
  <c r="H476" i="4" a="1"/>
  <c r="H476" i="4" s="1"/>
  <c r="H491" i="4" a="1"/>
  <c r="H491" i="4" s="1"/>
  <c r="H506" i="4" a="1"/>
  <c r="H506" i="4" s="1"/>
  <c r="H519" i="4" a="1"/>
  <c r="H519" i="4" s="1"/>
  <c r="H537" i="4" a="1"/>
  <c r="H537" i="4" s="1"/>
  <c r="H544" i="4" a="1"/>
  <c r="H544" i="4" s="1"/>
  <c r="H553" i="4" a="1"/>
  <c r="H553" i="4" s="1"/>
  <c r="H585" i="4" a="1"/>
  <c r="H585" i="4" s="1"/>
  <c r="H591" i="4" a="1"/>
  <c r="H591" i="4" s="1"/>
  <c r="H597" i="4" a="1"/>
  <c r="H597" i="4" s="1"/>
  <c r="H603" i="4" a="1"/>
  <c r="H603" i="4" s="1"/>
  <c r="H609" i="4" a="1"/>
  <c r="H609" i="4" s="1"/>
  <c r="H615" i="4" a="1"/>
  <c r="H615" i="4" s="1"/>
  <c r="H621" i="4" a="1"/>
  <c r="H621" i="4" s="1"/>
  <c r="H628" i="4" a="1"/>
  <c r="H628" i="4" s="1"/>
  <c r="H634" i="4" a="1"/>
  <c r="H634" i="4" s="1"/>
  <c r="H640" i="4" a="1"/>
  <c r="H640" i="4" s="1"/>
  <c r="H646" i="4" a="1"/>
  <c r="H646" i="4" s="1"/>
  <c r="H652" i="4" a="1"/>
  <c r="H652" i="4" s="1"/>
  <c r="H658" i="4" a="1"/>
  <c r="H658" i="4" s="1"/>
  <c r="H664" i="4" a="1"/>
  <c r="H664" i="4" s="1"/>
  <c r="H713" i="4" a="1"/>
  <c r="H713" i="4" s="1"/>
  <c r="H719" i="4" a="1"/>
  <c r="H719" i="4" s="1"/>
  <c r="H7" i="4" a="1"/>
  <c r="H7" i="4" s="1"/>
  <c r="H20" i="4" a="1"/>
  <c r="H20" i="4" s="1"/>
  <c r="H58" i="4" a="1"/>
  <c r="H58" i="4" s="1"/>
  <c r="H70" i="4" a="1"/>
  <c r="H70" i="4" s="1"/>
  <c r="H96" i="4" a="1"/>
  <c r="H96" i="4" s="1"/>
  <c r="H108" i="4" a="1"/>
  <c r="H108" i="4" s="1"/>
  <c r="H121" i="4" a="1"/>
  <c r="H121" i="4" s="1"/>
  <c r="H133" i="4" a="1"/>
  <c r="H133" i="4" s="1"/>
  <c r="H146" i="4" a="1"/>
  <c r="H146" i="4" s="1"/>
  <c r="H159" i="4" a="1"/>
  <c r="H159" i="4" s="1"/>
  <c r="H171" i="4" a="1"/>
  <c r="H171" i="4" s="1"/>
  <c r="H196" i="4" a="1"/>
  <c r="H196" i="4" s="1"/>
  <c r="H209" i="4" a="1"/>
  <c r="H209" i="4" s="1"/>
  <c r="H222" i="4" a="1"/>
  <c r="H222" i="4" s="1"/>
  <c r="H234" i="4" a="1"/>
  <c r="H234" i="4" s="1"/>
  <c r="H248" i="4" a="1"/>
  <c r="H248" i="4" s="1"/>
  <c r="H259" i="4" a="1"/>
  <c r="H259" i="4" s="1"/>
  <c r="H285" i="4" a="1"/>
  <c r="H285" i="4" s="1"/>
  <c r="H311" i="4" a="1"/>
  <c r="H311" i="4" s="1"/>
  <c r="H336" i="4" a="1"/>
  <c r="H336" i="4" s="1"/>
  <c r="H10" i="4" a="1"/>
  <c r="H10" i="4" s="1"/>
  <c r="H24" i="4" a="1"/>
  <c r="H24" i="4" s="1"/>
  <c r="H36" i="4" a="1"/>
  <c r="H36" i="4" s="1"/>
  <c r="H49" i="4" a="1"/>
  <c r="H49" i="4" s="1"/>
  <c r="H62" i="4" a="1"/>
  <c r="H62" i="4" s="1"/>
  <c r="H86" i="4" a="1"/>
  <c r="H86" i="4" s="1"/>
  <c r="H98" i="4" a="1"/>
  <c r="H98" i="4" s="1"/>
  <c r="H112" i="4" a="1"/>
  <c r="H112" i="4" s="1"/>
  <c r="H124" i="4" a="1"/>
  <c r="H124" i="4" s="1"/>
  <c r="H137" i="4" a="1"/>
  <c r="H137" i="4" s="1"/>
  <c r="H149" i="4" a="1"/>
  <c r="H149" i="4" s="1"/>
  <c r="H175" i="4" a="1"/>
  <c r="H175" i="4" s="1"/>
  <c r="H187" i="4" a="1"/>
  <c r="H187" i="4" s="1"/>
  <c r="H200" i="4" a="1"/>
  <c r="H200" i="4" s="1"/>
  <c r="H212" i="4" a="1"/>
  <c r="H212" i="4" s="1"/>
  <c r="H225" i="4" a="1"/>
  <c r="H225" i="4" s="1"/>
  <c r="H238" i="4" a="1"/>
  <c r="H238" i="4" s="1"/>
  <c r="H250" i="4" a="1"/>
  <c r="H250" i="4" s="1"/>
  <c r="H263" i="4" a="1"/>
  <c r="H263" i="4" s="1"/>
  <c r="H275" i="4" a="1"/>
  <c r="H275" i="4" s="1"/>
  <c r="H301" i="4" a="1"/>
  <c r="H301" i="4" s="1"/>
  <c r="H11" i="4" a="1"/>
  <c r="H11" i="4" s="1"/>
  <c r="H25" i="4" a="1"/>
  <c r="H25" i="4" s="1"/>
  <c r="H37" i="4" a="1"/>
  <c r="H37" i="4" s="1"/>
  <c r="H50" i="4" a="1"/>
  <c r="H50" i="4" s="1"/>
  <c r="H63" i="4" a="1"/>
  <c r="H63" i="4" s="1"/>
  <c r="H12" i="4" a="1"/>
  <c r="H12" i="4" s="1"/>
  <c r="H38" i="4" a="1"/>
  <c r="H38" i="4" s="1"/>
  <c r="H64" i="4" a="1"/>
  <c r="H64" i="4" s="1"/>
  <c r="H88" i="4" a="1"/>
  <c r="H88" i="4" s="1"/>
  <c r="H99" i="4" a="1"/>
  <c r="H99" i="4" s="1"/>
  <c r="H113" i="4" a="1"/>
  <c r="H113" i="4" s="1"/>
  <c r="H126" i="4" a="1"/>
  <c r="H126" i="4" s="1"/>
  <c r="H14" i="4" a="1"/>
  <c r="H14" i="4" s="1"/>
  <c r="H27" i="4" a="1"/>
  <c r="H27" i="4" s="1"/>
  <c r="H40" i="4" a="1"/>
  <c r="H40" i="4" s="1"/>
  <c r="H52" i="4" a="1"/>
  <c r="H52" i="4" s="1"/>
  <c r="H65" i="4" a="1"/>
  <c r="H65" i="4" s="1"/>
  <c r="H76" i="4" a="1"/>
  <c r="H76" i="4" s="1"/>
  <c r="H101" i="4" a="1"/>
  <c r="H101" i="4" s="1"/>
  <c r="H128" i="4" a="1"/>
  <c r="H128" i="4" s="1"/>
  <c r="H139" i="4" a="1"/>
  <c r="H139" i="4" s="1"/>
  <c r="H153" i="4" a="1"/>
  <c r="H153" i="4" s="1"/>
  <c r="H164" i="4" a="1"/>
  <c r="H164" i="4" s="1"/>
  <c r="H178" i="4" a="1"/>
  <c r="H178" i="4" s="1"/>
  <c r="H191" i="4" a="1"/>
  <c r="H191" i="4" s="1"/>
  <c r="H216" i="4" a="1"/>
  <c r="H216" i="4" s="1"/>
  <c r="H227" i="4" a="1"/>
  <c r="H227" i="4" s="1"/>
  <c r="H241" i="4" a="1"/>
  <c r="H241" i="4" s="1"/>
  <c r="H254" i="4" a="1"/>
  <c r="H254" i="4" s="1"/>
  <c r="H266" i="4" a="1"/>
  <c r="H266" i="4" s="1"/>
  <c r="H279" i="4" a="1"/>
  <c r="H279" i="4" s="1"/>
  <c r="H317" i="4" a="1"/>
  <c r="H317" i="4" s="1"/>
  <c r="H342" i="4" a="1"/>
  <c r="H342" i="4" s="1"/>
  <c r="H370" i="4" a="1"/>
  <c r="H370" i="4" s="1"/>
  <c r="H384" i="4" a="1"/>
  <c r="H384" i="4" s="1"/>
  <c r="H399" i="4" a="1"/>
  <c r="H399" i="4" s="1"/>
  <c r="H413" i="4" a="1"/>
  <c r="H413" i="4" s="1"/>
  <c r="H427" i="4" a="1"/>
  <c r="H427" i="4" s="1"/>
  <c r="H442" i="4" a="1"/>
  <c r="H442" i="4" s="1"/>
  <c r="H456" i="4" a="1"/>
  <c r="H456" i="4" s="1"/>
  <c r="H471" i="4" a="1"/>
  <c r="H471" i="4" s="1"/>
  <c r="H485" i="4" a="1"/>
  <c r="H485" i="4" s="1"/>
  <c r="H500" i="4" a="1"/>
  <c r="H500" i="4" s="1"/>
  <c r="H514" i="4" a="1"/>
  <c r="H514" i="4" s="1"/>
  <c r="H525" i="4" a="1"/>
  <c r="H525" i="4" s="1"/>
  <c r="H533" i="4" a="1"/>
  <c r="H533" i="4" s="1"/>
  <c r="H541" i="4" a="1"/>
  <c r="H541" i="4" s="1"/>
  <c r="H549" i="4" a="1"/>
  <c r="H549" i="4" s="1"/>
  <c r="H601" i="4" a="1"/>
  <c r="H601" i="4" s="1"/>
  <c r="H607" i="4" a="1"/>
  <c r="H607" i="4" s="1"/>
  <c r="H613" i="4" a="1"/>
  <c r="H613" i="4" s="1"/>
  <c r="H619" i="4" a="1"/>
  <c r="H619" i="4" s="1"/>
  <c r="H625" i="4" a="1"/>
  <c r="H625" i="4" s="1"/>
  <c r="H631" i="4" a="1"/>
  <c r="H631" i="4" s="1"/>
  <c r="H637" i="4" a="1"/>
  <c r="H637" i="4" s="1"/>
  <c r="H644" i="4" a="1"/>
  <c r="H644" i="4" s="1"/>
  <c r="H650" i="4" a="1"/>
  <c r="H650" i="4" s="1"/>
  <c r="H656" i="4" a="1"/>
  <c r="H656" i="4" s="1"/>
  <c r="H662" i="4" a="1"/>
  <c r="H662" i="4" s="1"/>
  <c r="H668" i="4" a="1"/>
  <c r="H668" i="4" s="1"/>
  <c r="H674" i="4" a="1"/>
  <c r="H674" i="4" s="1"/>
  <c r="H680" i="4" a="1"/>
  <c r="H680" i="4" s="1"/>
  <c r="H150" i="4" a="1"/>
  <c r="H150" i="4" s="1"/>
  <c r="H201" i="4" a="1"/>
  <c r="H201" i="4" s="1"/>
  <c r="H251" i="4" a="1"/>
  <c r="H251" i="4" s="1"/>
  <c r="H302" i="4" a="1"/>
  <c r="H302" i="4" s="1"/>
  <c r="H367" i="4" a="1"/>
  <c r="H367" i="4" s="1"/>
  <c r="H395" i="4" a="1"/>
  <c r="H395" i="4" s="1"/>
  <c r="H423" i="4" a="1"/>
  <c r="H423" i="4" s="1"/>
  <c r="H452" i="4" a="1"/>
  <c r="H452" i="4" s="1"/>
  <c r="H481" i="4" a="1"/>
  <c r="H481" i="4" s="1"/>
  <c r="H511" i="4" a="1"/>
  <c r="H511" i="4" s="1"/>
  <c r="H530" i="4" a="1"/>
  <c r="H530" i="4" s="1"/>
  <c r="H546" i="4" a="1"/>
  <c r="H546" i="4" s="1"/>
  <c r="H562" i="4" a="1"/>
  <c r="H562" i="4" s="1"/>
  <c r="H623" i="4" a="1"/>
  <c r="H623" i="4" s="1"/>
  <c r="H635" i="4" a="1"/>
  <c r="H635" i="4" s="1"/>
  <c r="H647" i="4" a="1"/>
  <c r="H647" i="4" s="1"/>
  <c r="H660" i="4" a="1"/>
  <c r="H660" i="4" s="1"/>
  <c r="H672" i="4" a="1"/>
  <c r="H672" i="4" s="1"/>
  <c r="H684" i="4" a="1"/>
  <c r="H684" i="4" s="1"/>
  <c r="H696" i="4" a="1"/>
  <c r="H696" i="4" s="1"/>
  <c r="H74" i="4" a="1"/>
  <c r="H74" i="4" s="1"/>
  <c r="H151" i="4" a="1"/>
  <c r="H151" i="4" s="1"/>
  <c r="H252" i="4" a="1"/>
  <c r="H252" i="4" s="1"/>
  <c r="H303" i="4" a="1"/>
  <c r="H303" i="4" s="1"/>
  <c r="H339" i="4" a="1"/>
  <c r="H339" i="4" s="1"/>
  <c r="H396" i="4" a="1"/>
  <c r="H396" i="4" s="1"/>
  <c r="H424" i="4" a="1"/>
  <c r="H424" i="4" s="1"/>
  <c r="H453" i="4" a="1"/>
  <c r="H453" i="4" s="1"/>
  <c r="H482" i="4" a="1"/>
  <c r="H482" i="4" s="1"/>
  <c r="H531" i="4" a="1"/>
  <c r="H531" i="4" s="1"/>
  <c r="H547" i="4" a="1"/>
  <c r="H547" i="4" s="1"/>
  <c r="H575" i="4" a="1"/>
  <c r="H575" i="4" s="1"/>
  <c r="H587" i="4" a="1"/>
  <c r="H587" i="4" s="1"/>
  <c r="H599" i="4" a="1"/>
  <c r="H599" i="4" s="1"/>
  <c r="H612" i="4" a="1"/>
  <c r="H612" i="4" s="1"/>
  <c r="H624" i="4" a="1"/>
  <c r="H624" i="4" s="1"/>
  <c r="H636" i="4" a="1"/>
  <c r="H636" i="4" s="1"/>
  <c r="H648" i="4" a="1"/>
  <c r="H648" i="4" s="1"/>
  <c r="H697" i="4" a="1"/>
  <c r="H697" i="4" s="1"/>
  <c r="H709" i="4" a="1"/>
  <c r="H709" i="4" s="1"/>
  <c r="H87" i="4" a="1"/>
  <c r="H87" i="4" s="1"/>
  <c r="H162" i="4" a="1"/>
  <c r="H162" i="4" s="1"/>
  <c r="H213" i="4" a="1"/>
  <c r="H213" i="4" s="1"/>
  <c r="H264" i="4" a="1"/>
  <c r="H264" i="4" s="1"/>
  <c r="H340" i="4" a="1"/>
  <c r="H340" i="4" s="1"/>
  <c r="H368" i="4" a="1"/>
  <c r="H368" i="4" s="1"/>
  <c r="H397" i="4" a="1"/>
  <c r="H397" i="4" s="1"/>
  <c r="H425" i="4" a="1"/>
  <c r="H425" i="4" s="1"/>
  <c r="H454" i="4" a="1"/>
  <c r="H454" i="4" s="1"/>
  <c r="H483" i="4" a="1"/>
  <c r="H483" i="4" s="1"/>
  <c r="H512" i="4" a="1"/>
  <c r="H512" i="4" s="1"/>
  <c r="H532" i="4" a="1"/>
  <c r="H532" i="4" s="1"/>
  <c r="H548" i="4" a="1"/>
  <c r="H548" i="4" s="1"/>
  <c r="H564" i="4" a="1"/>
  <c r="H564" i="4" s="1"/>
  <c r="H576" i="4" a="1"/>
  <c r="H576" i="4" s="1"/>
  <c r="H588" i="4" a="1"/>
  <c r="H588" i="4" s="1"/>
  <c r="H600" i="4" a="1"/>
  <c r="H600" i="4" s="1"/>
  <c r="H649" i="4" a="1"/>
  <c r="H649" i="4" s="1"/>
  <c r="H661" i="4" a="1"/>
  <c r="H661" i="4" s="1"/>
  <c r="H673" i="4" a="1"/>
  <c r="H673" i="4" s="1"/>
  <c r="H685" i="4" a="1"/>
  <c r="H685" i="4" s="1"/>
  <c r="H698" i="4" a="1"/>
  <c r="H698" i="4" s="1"/>
  <c r="H710" i="4" a="1"/>
  <c r="H710" i="4" s="1"/>
  <c r="H214" i="4" a="1"/>
  <c r="H214" i="4" s="1"/>
  <c r="H265" i="4" a="1"/>
  <c r="H265" i="4" s="1"/>
  <c r="H314" i="4" a="1"/>
  <c r="H314" i="4" s="1"/>
  <c r="H349" i="4" a="1"/>
  <c r="H349" i="4" s="1"/>
  <c r="H378" i="4" a="1"/>
  <c r="H378" i="4" s="1"/>
  <c r="H406" i="4" a="1"/>
  <c r="H406" i="4" s="1"/>
  <c r="H434" i="4" a="1"/>
  <c r="H434" i="4" s="1"/>
  <c r="H493" i="4" a="1"/>
  <c r="H493" i="4" s="1"/>
  <c r="H520" i="4" a="1"/>
  <c r="H520" i="4" s="1"/>
  <c r="H538" i="4" a="1"/>
  <c r="H538" i="4" s="1"/>
  <c r="H554" i="4" a="1"/>
  <c r="H554" i="4" s="1"/>
  <c r="H567" i="4" a="1"/>
  <c r="H567" i="4" s="1"/>
  <c r="H580" i="4" a="1"/>
  <c r="H580" i="4" s="1"/>
  <c r="H592" i="4" a="1"/>
  <c r="H592" i="4" s="1"/>
  <c r="H604" i="4" a="1"/>
  <c r="H604" i="4" s="1"/>
  <c r="H616" i="4" a="1"/>
  <c r="H616" i="4" s="1"/>
  <c r="H665" i="4" a="1"/>
  <c r="H665" i="4" s="1"/>
  <c r="H677" i="4" a="1"/>
  <c r="H677" i="4" s="1"/>
  <c r="H689" i="4" a="1"/>
  <c r="H689" i="4" s="1"/>
  <c r="H701" i="4" a="1"/>
  <c r="H701" i="4" s="1"/>
  <c r="H714" i="4" a="1"/>
  <c r="H714" i="4" s="1"/>
  <c r="H176" i="4" a="1"/>
  <c r="H176" i="4" s="1"/>
  <c r="H276" i="4" a="1"/>
  <c r="H276" i="4" s="1"/>
  <c r="H315" i="4" a="1"/>
  <c r="H315" i="4" s="1"/>
  <c r="H352" i="4" a="1"/>
  <c r="H352" i="4" s="1"/>
  <c r="H381" i="4" a="1"/>
  <c r="H381" i="4" s="1"/>
  <c r="H410" i="4" a="1"/>
  <c r="H410" i="4" s="1"/>
  <c r="H438" i="4" a="1"/>
  <c r="H438" i="4" s="1"/>
  <c r="H467" i="4" a="1"/>
  <c r="H467" i="4" s="1"/>
  <c r="H496" i="4" a="1"/>
  <c r="H496" i="4" s="1"/>
  <c r="H522" i="4" a="1"/>
  <c r="H522" i="4" s="1"/>
  <c r="H539" i="4" a="1"/>
  <c r="H539" i="4" s="1"/>
  <c r="H555" i="4" a="1"/>
  <c r="H555" i="4" s="1"/>
  <c r="H568" i="4" a="1"/>
  <c r="H568" i="4" s="1"/>
  <c r="H617" i="4" a="1"/>
  <c r="H617" i="4" s="1"/>
  <c r="H629" i="4" a="1"/>
  <c r="H629" i="4" s="1"/>
  <c r="H641" i="4" a="1"/>
  <c r="H641" i="4" s="1"/>
  <c r="H653" i="4" a="1"/>
  <c r="H653" i="4" s="1"/>
  <c r="H666" i="4" a="1"/>
  <c r="H666" i="4" s="1"/>
  <c r="H678" i="4" a="1"/>
  <c r="H678" i="4" s="1"/>
  <c r="H690" i="4" a="1"/>
  <c r="H690" i="4" s="1"/>
  <c r="H125" i="4" a="1"/>
  <c r="H125" i="4" s="1"/>
  <c r="H226" i="4" a="1"/>
  <c r="H226" i="4" s="1"/>
  <c r="H277" i="4" a="1"/>
  <c r="H277" i="4" s="1"/>
  <c r="H326" i="4" a="1"/>
  <c r="H326" i="4" s="1"/>
  <c r="H353" i="4" a="1"/>
  <c r="H353" i="4" s="1"/>
  <c r="H382" i="4" a="1"/>
  <c r="H382" i="4" s="1"/>
  <c r="H411" i="4" a="1"/>
  <c r="H411" i="4" s="1"/>
  <c r="H439" i="4" a="1"/>
  <c r="H439" i="4" s="1"/>
  <c r="H468" i="4" a="1"/>
  <c r="H468" i="4" s="1"/>
  <c r="H497" i="4" a="1"/>
  <c r="H497" i="4" s="1"/>
  <c r="H523" i="4" a="1"/>
  <c r="H523" i="4" s="1"/>
  <c r="H556" i="4" a="1"/>
  <c r="H556" i="4" s="1"/>
  <c r="H569" i="4" a="1"/>
  <c r="H569" i="4" s="1"/>
  <c r="H581" i="4" a="1"/>
  <c r="H581" i="4" s="1"/>
  <c r="H593" i="4" a="1"/>
  <c r="H593" i="4" s="1"/>
  <c r="H605" i="4" a="1"/>
  <c r="H605" i="4" s="1"/>
  <c r="H618" i="4" a="1"/>
  <c r="H618" i="4" s="1"/>
  <c r="H630" i="4" a="1"/>
  <c r="H630" i="4" s="1"/>
  <c r="H642" i="4" a="1"/>
  <c r="H642" i="4" s="1"/>
  <c r="H703" i="4" a="1"/>
  <c r="H703" i="4" s="1"/>
  <c r="H715" i="4" a="1"/>
  <c r="H715" i="4" s="1"/>
  <c r="H188" i="4" a="1"/>
  <c r="H188" i="4" s="1"/>
  <c r="H239" i="4" a="1"/>
  <c r="H239" i="4" s="1"/>
  <c r="H289" i="4" a="1"/>
  <c r="H289" i="4" s="1"/>
  <c r="H327" i="4" a="1"/>
  <c r="H327" i="4" s="1"/>
  <c r="H354" i="4" a="1"/>
  <c r="H354" i="4" s="1"/>
  <c r="H383" i="4" a="1"/>
  <c r="H383" i="4" s="1"/>
  <c r="H440" i="4" a="1"/>
  <c r="H440" i="4" s="1"/>
  <c r="H469" i="4" a="1"/>
  <c r="H469" i="4" s="1"/>
  <c r="H498" i="4" a="1"/>
  <c r="H498" i="4" s="1"/>
  <c r="H524" i="4" a="1"/>
  <c r="H524" i="4" s="1"/>
  <c r="H540" i="4" a="1"/>
  <c r="H540" i="4" s="1"/>
  <c r="H557" i="4" a="1"/>
  <c r="H557" i="4" s="1"/>
  <c r="H570" i="4" a="1"/>
  <c r="H570" i="4" s="1"/>
  <c r="H582" i="4" a="1"/>
  <c r="H582" i="4" s="1"/>
  <c r="H594" i="4" a="1"/>
  <c r="H594" i="4" s="1"/>
  <c r="H655" i="4" a="1"/>
  <c r="H655" i="4" s="1"/>
  <c r="H667" i="4" a="1"/>
  <c r="H667" i="4" s="1"/>
  <c r="H679" i="4" a="1"/>
  <c r="H679" i="4" s="1"/>
  <c r="H692" i="4" a="1"/>
  <c r="H692" i="4" s="1"/>
  <c r="H704" i="4" a="1"/>
  <c r="H704" i="4" s="1"/>
  <c r="H716" i="4" a="1"/>
  <c r="H716" i="4" s="1"/>
  <c r="H138" i="4" a="1"/>
  <c r="H138" i="4" s="1"/>
  <c r="H189" i="4" a="1"/>
  <c r="H189" i="4" s="1"/>
  <c r="H240" i="4" a="1"/>
  <c r="H240" i="4" s="1"/>
  <c r="H328" i="4" a="1"/>
  <c r="H328" i="4" s="1"/>
  <c r="H363" i="4" a="1"/>
  <c r="H363" i="4" s="1"/>
  <c r="H391" i="4" a="1"/>
  <c r="H391" i="4" s="1"/>
  <c r="H448" i="4" a="1"/>
  <c r="H448" i="4" s="1"/>
  <c r="H478" i="4" a="1"/>
  <c r="H478" i="4" s="1"/>
  <c r="H529" i="4" a="1"/>
  <c r="H529" i="4" s="1"/>
  <c r="H545" i="4" a="1"/>
  <c r="H545" i="4" s="1"/>
  <c r="H561" i="4" a="1"/>
  <c r="H561" i="4" s="1"/>
  <c r="H573" i="4" a="1"/>
  <c r="H573" i="4" s="1"/>
  <c r="H586" i="4" a="1"/>
  <c r="H586" i="4" s="1"/>
  <c r="H598" i="4" a="1"/>
  <c r="H598" i="4" s="1"/>
  <c r="H610" i="4" a="1"/>
  <c r="H610" i="4" s="1"/>
  <c r="H671" i="4" a="1"/>
  <c r="H671" i="4" s="1"/>
  <c r="H683" i="4" a="1"/>
  <c r="H683" i="4" s="1"/>
  <c r="H695" i="4" a="1"/>
  <c r="H695" i="4" s="1"/>
  <c r="H708" i="4" a="1"/>
  <c r="H708" i="4" s="1"/>
  <c r="H720" i="4" a="1"/>
  <c r="H720" i="4" s="1"/>
  <c r="H2" i="4" a="1"/>
  <c r="H2" i="4" s="1"/>
  <c r="C294" i="4"/>
  <c r="E294" i="4" s="1"/>
  <c r="C224" i="4"/>
  <c r="C272" i="4"/>
  <c r="E272" i="4" s="1"/>
  <c r="C326" i="4"/>
  <c r="E326" i="4" s="1"/>
  <c r="C366" i="4"/>
  <c r="E366" i="4" s="1"/>
  <c r="C398" i="4"/>
  <c r="E398" i="4" s="1"/>
  <c r="C430" i="4"/>
  <c r="E430" i="4" s="1"/>
  <c r="C462" i="4"/>
  <c r="E462" i="4" s="1"/>
  <c r="C494" i="4"/>
  <c r="E494" i="4" s="1"/>
  <c r="C526" i="4"/>
  <c r="E526" i="4" s="1"/>
  <c r="C558" i="4"/>
  <c r="E558" i="4" s="1"/>
  <c r="C590" i="4"/>
  <c r="E590" i="4" s="1"/>
  <c r="C622" i="4"/>
  <c r="E622" i="4" s="1"/>
  <c r="C648" i="4"/>
  <c r="E648" i="4" s="1"/>
  <c r="C670" i="4"/>
  <c r="E670" i="4" s="1"/>
  <c r="C688" i="4"/>
  <c r="E688" i="4" s="1"/>
  <c r="C704" i="4"/>
  <c r="E704" i="4" s="1"/>
  <c r="C720" i="4"/>
  <c r="E720" i="4" s="1"/>
  <c r="C413" i="4"/>
  <c r="E413" i="4" s="1"/>
  <c r="C605" i="4"/>
  <c r="E605" i="4" s="1"/>
  <c r="C695" i="4"/>
  <c r="E695" i="4" s="1"/>
  <c r="C701" i="4"/>
  <c r="E701" i="4" s="1"/>
  <c r="C310" i="4"/>
  <c r="E310" i="4" s="1"/>
  <c r="C456" i="4"/>
  <c r="E456" i="4" s="1"/>
  <c r="C584" i="4"/>
  <c r="E584" i="4" s="1"/>
  <c r="C686" i="4"/>
  <c r="E686" i="4" s="1"/>
  <c r="C192" i="4"/>
  <c r="C461" i="4"/>
  <c r="E461" i="4" s="1"/>
  <c r="C647" i="4"/>
  <c r="E647" i="4" s="1"/>
  <c r="C719" i="4"/>
  <c r="E719" i="4" s="1"/>
  <c r="C229" i="4"/>
  <c r="C287" i="4"/>
  <c r="E287" i="4" s="1"/>
  <c r="C327" i="4"/>
  <c r="E327" i="4" s="1"/>
  <c r="C375" i="4"/>
  <c r="E375" i="4" s="1"/>
  <c r="C407" i="4"/>
  <c r="E407" i="4" s="1"/>
  <c r="C439" i="4"/>
  <c r="E439" i="4" s="1"/>
  <c r="C471" i="4"/>
  <c r="E471" i="4" s="1"/>
  <c r="C503" i="4"/>
  <c r="E503" i="4" s="1"/>
  <c r="C535" i="4"/>
  <c r="E535" i="4" s="1"/>
  <c r="C567" i="4"/>
  <c r="E567" i="4" s="1"/>
  <c r="C599" i="4"/>
  <c r="E599" i="4" s="1"/>
  <c r="C631" i="4"/>
  <c r="E631" i="4" s="1"/>
  <c r="C655" i="4"/>
  <c r="E655" i="4" s="1"/>
  <c r="C677" i="4"/>
  <c r="E677" i="4" s="1"/>
  <c r="C693" i="4"/>
  <c r="E693" i="4" s="1"/>
  <c r="C709" i="4"/>
  <c r="E709" i="4" s="1"/>
  <c r="C293" i="4"/>
  <c r="E293" i="4" s="1"/>
  <c r="C477" i="4"/>
  <c r="E477" i="4" s="1"/>
  <c r="C541" i="4"/>
  <c r="E541" i="4" s="1"/>
  <c r="C637" i="4"/>
  <c r="E637" i="4" s="1"/>
  <c r="C679" i="4"/>
  <c r="E679" i="4" s="1"/>
  <c r="C264" i="4"/>
  <c r="C424" i="4"/>
  <c r="E424" i="4" s="1"/>
  <c r="C552" i="4"/>
  <c r="E552" i="4" s="1"/>
  <c r="C667" i="4"/>
  <c r="E667" i="4" s="1"/>
  <c r="C360" i="4"/>
  <c r="E360" i="4" s="1"/>
  <c r="C525" i="4"/>
  <c r="E525" i="4" s="1"/>
  <c r="C669" i="4"/>
  <c r="E669" i="4" s="1"/>
  <c r="C230" i="4"/>
  <c r="C288" i="4"/>
  <c r="E288" i="4" s="1"/>
  <c r="C342" i="4"/>
  <c r="E342" i="4" s="1"/>
  <c r="C376" i="4"/>
  <c r="E376" i="4" s="1"/>
  <c r="C408" i="4"/>
  <c r="E408" i="4" s="1"/>
  <c r="C440" i="4"/>
  <c r="E440" i="4" s="1"/>
  <c r="C472" i="4"/>
  <c r="E472" i="4" s="1"/>
  <c r="C504" i="4"/>
  <c r="E504" i="4" s="1"/>
  <c r="C536" i="4"/>
  <c r="E536" i="4" s="1"/>
  <c r="C568" i="4"/>
  <c r="E568" i="4" s="1"/>
  <c r="C600" i="4"/>
  <c r="E600" i="4" s="1"/>
  <c r="C632" i="4"/>
  <c r="E632" i="4" s="1"/>
  <c r="C656" i="4"/>
  <c r="E656" i="4" s="1"/>
  <c r="C678" i="4"/>
  <c r="E678" i="4" s="1"/>
  <c r="C694" i="4"/>
  <c r="E694" i="4" s="1"/>
  <c r="C710" i="4"/>
  <c r="E710" i="4" s="1"/>
  <c r="C2" i="4"/>
  <c r="C246" i="4"/>
  <c r="C343" i="4"/>
  <c r="E343" i="4" s="1"/>
  <c r="C381" i="4"/>
  <c r="E381" i="4" s="1"/>
  <c r="C445" i="4"/>
  <c r="E445" i="4" s="1"/>
  <c r="C509" i="4"/>
  <c r="E509" i="4" s="1"/>
  <c r="C573" i="4"/>
  <c r="E573" i="4" s="1"/>
  <c r="C657" i="4"/>
  <c r="E657" i="4" s="1"/>
  <c r="C711" i="4"/>
  <c r="E711" i="4" s="1"/>
  <c r="C359" i="4"/>
  <c r="E359" i="4" s="1"/>
  <c r="C488" i="4"/>
  <c r="E488" i="4" s="1"/>
  <c r="C616" i="4"/>
  <c r="E616" i="4" s="1"/>
  <c r="C702" i="4"/>
  <c r="E702" i="4" s="1"/>
  <c r="C325" i="4"/>
  <c r="E325" i="4" s="1"/>
  <c r="C397" i="4"/>
  <c r="E397" i="4" s="1"/>
  <c r="C493" i="4"/>
  <c r="E493" i="4" s="1"/>
  <c r="C621" i="4"/>
  <c r="E621" i="4" s="1"/>
  <c r="C703" i="4"/>
  <c r="E703" i="4" s="1"/>
  <c r="C247" i="4"/>
  <c r="C304" i="4"/>
  <c r="E304" i="4" s="1"/>
  <c r="C344" i="4"/>
  <c r="E344" i="4" s="1"/>
  <c r="C382" i="4"/>
  <c r="E382" i="4" s="1"/>
  <c r="C414" i="4"/>
  <c r="E414" i="4" s="1"/>
  <c r="C446" i="4"/>
  <c r="E446" i="4" s="1"/>
  <c r="C478" i="4"/>
  <c r="E478" i="4" s="1"/>
  <c r="C510" i="4"/>
  <c r="E510" i="4" s="1"/>
  <c r="C542" i="4"/>
  <c r="E542" i="4" s="1"/>
  <c r="C574" i="4"/>
  <c r="E574" i="4" s="1"/>
  <c r="C606" i="4"/>
  <c r="E606" i="4" s="1"/>
  <c r="C638" i="4"/>
  <c r="E638" i="4" s="1"/>
  <c r="C659" i="4"/>
  <c r="E659" i="4" s="1"/>
  <c r="C680" i="4"/>
  <c r="E680" i="4" s="1"/>
  <c r="C696" i="4"/>
  <c r="E696" i="4" s="1"/>
  <c r="C712" i="4"/>
  <c r="E712" i="4" s="1"/>
  <c r="C248" i="4"/>
  <c r="C309" i="4"/>
  <c r="E309" i="4" s="1"/>
  <c r="C358" i="4"/>
  <c r="E358" i="4" s="1"/>
  <c r="C391" i="4"/>
  <c r="E391" i="4" s="1"/>
  <c r="C423" i="4"/>
  <c r="E423" i="4" s="1"/>
  <c r="C455" i="4"/>
  <c r="E455" i="4" s="1"/>
  <c r="C487" i="4"/>
  <c r="E487" i="4" s="1"/>
  <c r="C519" i="4"/>
  <c r="E519" i="4" s="1"/>
  <c r="C551" i="4"/>
  <c r="E551" i="4" s="1"/>
  <c r="C583" i="4"/>
  <c r="E583" i="4" s="1"/>
  <c r="C615" i="4"/>
  <c r="E615" i="4" s="1"/>
  <c r="C645" i="4"/>
  <c r="E645" i="4" s="1"/>
  <c r="C665" i="4"/>
  <c r="E665" i="4" s="1"/>
  <c r="C685" i="4"/>
  <c r="E685" i="4" s="1"/>
  <c r="C717" i="4"/>
  <c r="E717" i="4" s="1"/>
  <c r="C190" i="4"/>
  <c r="C392" i="4"/>
  <c r="E392" i="4" s="1"/>
  <c r="C520" i="4"/>
  <c r="E520" i="4" s="1"/>
  <c r="C646" i="4"/>
  <c r="E646" i="4" s="1"/>
  <c r="C718" i="4"/>
  <c r="E718" i="4" s="1"/>
  <c r="C271" i="4"/>
  <c r="E271" i="4" s="1"/>
  <c r="C429" i="4"/>
  <c r="E429" i="4" s="1"/>
  <c r="C557" i="4"/>
  <c r="E557" i="4" s="1"/>
  <c r="C589" i="4"/>
  <c r="E589" i="4" s="1"/>
  <c r="C687" i="4"/>
  <c r="E687" i="4" s="1"/>
  <c r="C700" i="4"/>
  <c r="E700" i="4" s="1"/>
  <c r="C614" i="4"/>
  <c r="E614" i="4" s="1"/>
  <c r="C486" i="4"/>
  <c r="E486" i="4" s="1"/>
  <c r="C357" i="4"/>
  <c r="E357" i="4" s="1"/>
  <c r="C216" i="4"/>
  <c r="C653" i="4"/>
  <c r="E653" i="4" s="1"/>
  <c r="C533" i="4"/>
  <c r="E533" i="4" s="1"/>
  <c r="C405" i="4"/>
  <c r="E405" i="4" s="1"/>
  <c r="C261" i="4"/>
  <c r="C672" i="4"/>
  <c r="E672" i="4" s="1"/>
  <c r="C560" i="4"/>
  <c r="E560" i="4" s="1"/>
  <c r="C432" i="4"/>
  <c r="E432" i="4" s="1"/>
  <c r="C295" i="4"/>
  <c r="E295" i="4" s="1"/>
  <c r="C697" i="4"/>
  <c r="E697" i="4" s="1"/>
  <c r="C607" i="4"/>
  <c r="E607" i="4" s="1"/>
  <c r="C479" i="4"/>
  <c r="E479" i="4" s="1"/>
  <c r="C350" i="4"/>
  <c r="E350" i="4" s="1"/>
  <c r="C18" i="4"/>
  <c r="C82" i="4"/>
  <c r="C146" i="4"/>
  <c r="C210" i="4"/>
  <c r="C274" i="4"/>
  <c r="E274" i="4" s="1"/>
  <c r="C338" i="4"/>
  <c r="E338" i="4" s="1"/>
  <c r="C402" i="4"/>
  <c r="E402" i="4" s="1"/>
  <c r="C466" i="4"/>
  <c r="E466" i="4" s="1"/>
  <c r="C530" i="4"/>
  <c r="E530" i="4" s="1"/>
  <c r="C594" i="4"/>
  <c r="E594" i="4" s="1"/>
  <c r="C658" i="4"/>
  <c r="E658" i="4" s="1"/>
  <c r="C43" i="4"/>
  <c r="C107" i="4"/>
  <c r="C171" i="4"/>
  <c r="C235" i="4"/>
  <c r="C299" i="4"/>
  <c r="E299" i="4" s="1"/>
  <c r="C363" i="4"/>
  <c r="E363" i="4" s="1"/>
  <c r="C427" i="4"/>
  <c r="E427" i="4" s="1"/>
  <c r="C491" i="4"/>
  <c r="E491" i="4" s="1"/>
  <c r="C555" i="4"/>
  <c r="E555" i="4" s="1"/>
  <c r="C619" i="4"/>
  <c r="E619" i="4" s="1"/>
  <c r="C44" i="4"/>
  <c r="C108" i="4"/>
  <c r="C172" i="4"/>
  <c r="C236" i="4"/>
  <c r="C300" i="4"/>
  <c r="E300" i="4" s="1"/>
  <c r="C364" i="4"/>
  <c r="E364" i="4" s="1"/>
  <c r="C428" i="4"/>
  <c r="E428" i="4" s="1"/>
  <c r="C492" i="4"/>
  <c r="E492" i="4" s="1"/>
  <c r="C556" i="4"/>
  <c r="E556" i="4" s="1"/>
  <c r="C620" i="4"/>
  <c r="E620" i="4" s="1"/>
  <c r="C5" i="4"/>
  <c r="C69" i="4"/>
  <c r="C133" i="4"/>
  <c r="C197" i="4"/>
  <c r="C54" i="4"/>
  <c r="C118" i="4"/>
  <c r="C182" i="4"/>
  <c r="C63" i="4"/>
  <c r="C127" i="4"/>
  <c r="C191" i="4"/>
  <c r="C48" i="4"/>
  <c r="C112" i="4"/>
  <c r="C176" i="4"/>
  <c r="C57" i="4"/>
  <c r="C121" i="4"/>
  <c r="C185" i="4"/>
  <c r="C249" i="4"/>
  <c r="C313" i="4"/>
  <c r="E313" i="4" s="1"/>
  <c r="C377" i="4"/>
  <c r="E377" i="4" s="1"/>
  <c r="C441" i="4"/>
  <c r="E441" i="4" s="1"/>
  <c r="C505" i="4"/>
  <c r="E505" i="4" s="1"/>
  <c r="C569" i="4"/>
  <c r="E569" i="4" s="1"/>
  <c r="C633" i="4"/>
  <c r="E633" i="4" s="1"/>
  <c r="C365" i="4"/>
  <c r="E365" i="4" s="1"/>
  <c r="C237" i="4"/>
  <c r="C68" i="4"/>
  <c r="C516" i="4"/>
  <c r="E516" i="4" s="1"/>
  <c r="C29" i="4"/>
  <c r="C78" i="4"/>
  <c r="C208" i="4"/>
  <c r="C341" i="4"/>
  <c r="E341" i="4" s="1"/>
  <c r="C692" i="4"/>
  <c r="E692" i="4" s="1"/>
  <c r="C598" i="4"/>
  <c r="E598" i="4" s="1"/>
  <c r="C470" i="4"/>
  <c r="E470" i="4" s="1"/>
  <c r="C336" i="4"/>
  <c r="E336" i="4" s="1"/>
  <c r="C715" i="4"/>
  <c r="E715" i="4" s="1"/>
  <c r="C641" i="4"/>
  <c r="E641" i="4" s="1"/>
  <c r="C517" i="4"/>
  <c r="E517" i="4" s="1"/>
  <c r="C389" i="4"/>
  <c r="E389" i="4" s="1"/>
  <c r="C239" i="4"/>
  <c r="C662" i="4"/>
  <c r="E662" i="4" s="1"/>
  <c r="C544" i="4"/>
  <c r="E544" i="4" s="1"/>
  <c r="C416" i="4"/>
  <c r="E416" i="4" s="1"/>
  <c r="C278" i="4"/>
  <c r="E278" i="4" s="1"/>
  <c r="C689" i="4"/>
  <c r="E689" i="4" s="1"/>
  <c r="C591" i="4"/>
  <c r="E591" i="4" s="1"/>
  <c r="C463" i="4"/>
  <c r="E463" i="4" s="1"/>
  <c r="C328" i="4"/>
  <c r="E328" i="4" s="1"/>
  <c r="C26" i="4"/>
  <c r="C90" i="4"/>
  <c r="C154" i="4"/>
  <c r="C218" i="4"/>
  <c r="C282" i="4"/>
  <c r="E282" i="4" s="1"/>
  <c r="C346" i="4"/>
  <c r="E346" i="4" s="1"/>
  <c r="C410" i="4"/>
  <c r="E410" i="4" s="1"/>
  <c r="C474" i="4"/>
  <c r="E474" i="4" s="1"/>
  <c r="C538" i="4"/>
  <c r="E538" i="4" s="1"/>
  <c r="C602" i="4"/>
  <c r="E602" i="4" s="1"/>
  <c r="C666" i="4"/>
  <c r="E666" i="4" s="1"/>
  <c r="C51" i="4"/>
  <c r="C115" i="4"/>
  <c r="C179" i="4"/>
  <c r="C243" i="4"/>
  <c r="C307" i="4"/>
  <c r="E307" i="4" s="1"/>
  <c r="C371" i="4"/>
  <c r="E371" i="4" s="1"/>
  <c r="C435" i="4"/>
  <c r="E435" i="4" s="1"/>
  <c r="C499" i="4"/>
  <c r="E499" i="4" s="1"/>
  <c r="C563" i="4"/>
  <c r="E563" i="4" s="1"/>
  <c r="C627" i="4"/>
  <c r="E627" i="4" s="1"/>
  <c r="C52" i="4"/>
  <c r="C116" i="4"/>
  <c r="C180" i="4"/>
  <c r="C244" i="4"/>
  <c r="C308" i="4"/>
  <c r="E308" i="4" s="1"/>
  <c r="C372" i="4"/>
  <c r="E372" i="4" s="1"/>
  <c r="C436" i="4"/>
  <c r="E436" i="4" s="1"/>
  <c r="C500" i="4"/>
  <c r="E500" i="4" s="1"/>
  <c r="C564" i="4"/>
  <c r="E564" i="4" s="1"/>
  <c r="C628" i="4"/>
  <c r="E628" i="4" s="1"/>
  <c r="C13" i="4"/>
  <c r="C77" i="4"/>
  <c r="C141" i="4"/>
  <c r="C205" i="4"/>
  <c r="C62" i="4"/>
  <c r="C126" i="4"/>
  <c r="C7" i="4"/>
  <c r="C71" i="4"/>
  <c r="C135" i="4"/>
  <c r="C199" i="4"/>
  <c r="C56" i="4"/>
  <c r="C120" i="4"/>
  <c r="C184" i="4"/>
  <c r="C65" i="4"/>
  <c r="C129" i="4"/>
  <c r="C193" i="4"/>
  <c r="C257" i="4"/>
  <c r="C321" i="4"/>
  <c r="E321" i="4" s="1"/>
  <c r="C385" i="4"/>
  <c r="E385" i="4" s="1"/>
  <c r="C449" i="4"/>
  <c r="E449" i="4" s="1"/>
  <c r="C513" i="4"/>
  <c r="E513" i="4" s="1"/>
  <c r="C577" i="4"/>
  <c r="E577" i="4" s="1"/>
  <c r="C223" i="4"/>
  <c r="C349" i="4"/>
  <c r="E349" i="4" s="1"/>
  <c r="C221" i="4"/>
  <c r="C329" i="4"/>
  <c r="E329" i="4" s="1"/>
  <c r="C457" i="4"/>
  <c r="E457" i="4" s="1"/>
  <c r="C585" i="4"/>
  <c r="E585" i="4" s="1"/>
  <c r="C206" i="4"/>
  <c r="C198" i="4"/>
  <c r="C387" i="4"/>
  <c r="E387" i="4" s="1"/>
  <c r="C260" i="4"/>
  <c r="C452" i="4"/>
  <c r="E452" i="4" s="1"/>
  <c r="C644" i="4"/>
  <c r="E644" i="4" s="1"/>
  <c r="C14" i="4"/>
  <c r="C320" i="4"/>
  <c r="E320" i="4" s="1"/>
  <c r="C684" i="4"/>
  <c r="E684" i="4" s="1"/>
  <c r="C582" i="4"/>
  <c r="E582" i="4" s="1"/>
  <c r="C454" i="4"/>
  <c r="E454" i="4" s="1"/>
  <c r="C319" i="4"/>
  <c r="E319" i="4" s="1"/>
  <c r="C707" i="4"/>
  <c r="E707" i="4" s="1"/>
  <c r="C629" i="4"/>
  <c r="E629" i="4" s="1"/>
  <c r="C501" i="4"/>
  <c r="E501" i="4" s="1"/>
  <c r="C373" i="4"/>
  <c r="E373" i="4" s="1"/>
  <c r="C214" i="4"/>
  <c r="C651" i="4"/>
  <c r="E651" i="4" s="1"/>
  <c r="C528" i="4"/>
  <c r="E528" i="4" s="1"/>
  <c r="C400" i="4"/>
  <c r="E400" i="4" s="1"/>
  <c r="C256" i="4"/>
  <c r="C681" i="4"/>
  <c r="E681" i="4" s="1"/>
  <c r="C575" i="4"/>
  <c r="E575" i="4" s="1"/>
  <c r="C447" i="4"/>
  <c r="E447" i="4" s="1"/>
  <c r="C311" i="4"/>
  <c r="E311" i="4" s="1"/>
  <c r="C34" i="4"/>
  <c r="C98" i="4"/>
  <c r="C162" i="4"/>
  <c r="C226" i="4"/>
  <c r="C290" i="4"/>
  <c r="E290" i="4" s="1"/>
  <c r="C354" i="4"/>
  <c r="E354" i="4" s="1"/>
  <c r="C418" i="4"/>
  <c r="E418" i="4" s="1"/>
  <c r="C482" i="4"/>
  <c r="E482" i="4" s="1"/>
  <c r="C546" i="4"/>
  <c r="E546" i="4" s="1"/>
  <c r="C610" i="4"/>
  <c r="E610" i="4" s="1"/>
  <c r="C674" i="4"/>
  <c r="E674" i="4" s="1"/>
  <c r="C59" i="4"/>
  <c r="C123" i="4"/>
  <c r="C187" i="4"/>
  <c r="C251" i="4"/>
  <c r="C315" i="4"/>
  <c r="E315" i="4" s="1"/>
  <c r="C379" i="4"/>
  <c r="E379" i="4" s="1"/>
  <c r="C443" i="4"/>
  <c r="E443" i="4" s="1"/>
  <c r="C507" i="4"/>
  <c r="E507" i="4" s="1"/>
  <c r="C571" i="4"/>
  <c r="E571" i="4" s="1"/>
  <c r="C635" i="4"/>
  <c r="E635" i="4" s="1"/>
  <c r="C60" i="4"/>
  <c r="C124" i="4"/>
  <c r="C188" i="4"/>
  <c r="C252" i="4"/>
  <c r="C316" i="4"/>
  <c r="E316" i="4" s="1"/>
  <c r="C380" i="4"/>
  <c r="E380" i="4" s="1"/>
  <c r="C444" i="4"/>
  <c r="E444" i="4" s="1"/>
  <c r="C508" i="4"/>
  <c r="E508" i="4" s="1"/>
  <c r="C572" i="4"/>
  <c r="E572" i="4" s="1"/>
  <c r="C636" i="4"/>
  <c r="E636" i="4" s="1"/>
  <c r="C21" i="4"/>
  <c r="C85" i="4"/>
  <c r="C149" i="4"/>
  <c r="C6" i="4"/>
  <c r="C70" i="4"/>
  <c r="C134" i="4"/>
  <c r="C15" i="4"/>
  <c r="C79" i="4"/>
  <c r="C143" i="4"/>
  <c r="C207" i="4"/>
  <c r="C64" i="4"/>
  <c r="C128" i="4"/>
  <c r="C9" i="4"/>
  <c r="C73" i="4"/>
  <c r="C137" i="4"/>
  <c r="C201" i="4"/>
  <c r="C265" i="4"/>
  <c r="C393" i="4"/>
  <c r="E393" i="4" s="1"/>
  <c r="C521" i="4"/>
  <c r="E521" i="4" s="1"/>
  <c r="C333" i="4"/>
  <c r="E333" i="4" s="1"/>
  <c r="C515" i="4"/>
  <c r="E515" i="4" s="1"/>
  <c r="C196" i="4"/>
  <c r="C388" i="4"/>
  <c r="E388" i="4" s="1"/>
  <c r="C580" i="4"/>
  <c r="E580" i="4" s="1"/>
  <c r="C157" i="4"/>
  <c r="C303" i="4"/>
  <c r="E303" i="4" s="1"/>
  <c r="C675" i="4"/>
  <c r="E675" i="4" s="1"/>
  <c r="C566" i="4"/>
  <c r="E566" i="4" s="1"/>
  <c r="C438" i="4"/>
  <c r="E438" i="4" s="1"/>
  <c r="C302" i="4"/>
  <c r="E302" i="4" s="1"/>
  <c r="C699" i="4"/>
  <c r="E699" i="4" s="1"/>
  <c r="C613" i="4"/>
  <c r="E613" i="4" s="1"/>
  <c r="C485" i="4"/>
  <c r="E485" i="4" s="1"/>
  <c r="C352" i="4"/>
  <c r="E352" i="4" s="1"/>
  <c r="C714" i="4"/>
  <c r="E714" i="4" s="1"/>
  <c r="C640" i="4"/>
  <c r="E640" i="4" s="1"/>
  <c r="C512" i="4"/>
  <c r="E512" i="4" s="1"/>
  <c r="C384" i="4"/>
  <c r="E384" i="4" s="1"/>
  <c r="C232" i="4"/>
  <c r="C671" i="4"/>
  <c r="E671" i="4" s="1"/>
  <c r="C559" i="4"/>
  <c r="E559" i="4" s="1"/>
  <c r="C431" i="4"/>
  <c r="E431" i="4" s="1"/>
  <c r="C277" i="4"/>
  <c r="E277" i="4" s="1"/>
  <c r="C42" i="4"/>
  <c r="C106" i="4"/>
  <c r="C170" i="4"/>
  <c r="C234" i="4"/>
  <c r="C298" i="4"/>
  <c r="E298" i="4" s="1"/>
  <c r="C362" i="4"/>
  <c r="E362" i="4" s="1"/>
  <c r="C426" i="4"/>
  <c r="E426" i="4" s="1"/>
  <c r="C490" i="4"/>
  <c r="E490" i="4" s="1"/>
  <c r="C554" i="4"/>
  <c r="E554" i="4" s="1"/>
  <c r="C618" i="4"/>
  <c r="E618" i="4" s="1"/>
  <c r="C3" i="4"/>
  <c r="C67" i="4"/>
  <c r="C131" i="4"/>
  <c r="C195" i="4"/>
  <c r="C259" i="4"/>
  <c r="C323" i="4"/>
  <c r="E323" i="4" s="1"/>
  <c r="C451" i="4"/>
  <c r="E451" i="4" s="1"/>
  <c r="C579" i="4"/>
  <c r="E579" i="4" s="1"/>
  <c r="C4" i="4"/>
  <c r="C132" i="4"/>
  <c r="C324" i="4"/>
  <c r="E324" i="4" s="1"/>
  <c r="C286" i="4"/>
  <c r="E286" i="4" s="1"/>
  <c r="C664" i="4"/>
  <c r="E664" i="4" s="1"/>
  <c r="C550" i="4"/>
  <c r="E550" i="4" s="1"/>
  <c r="C422" i="4"/>
  <c r="E422" i="4" s="1"/>
  <c r="C280" i="4"/>
  <c r="E280" i="4" s="1"/>
  <c r="C691" i="4"/>
  <c r="E691" i="4" s="1"/>
  <c r="C597" i="4"/>
  <c r="E597" i="4" s="1"/>
  <c r="C469" i="4"/>
  <c r="E469" i="4" s="1"/>
  <c r="C335" i="4"/>
  <c r="E335" i="4" s="1"/>
  <c r="C706" i="4"/>
  <c r="E706" i="4" s="1"/>
  <c r="C624" i="4"/>
  <c r="E624" i="4" s="1"/>
  <c r="C496" i="4"/>
  <c r="E496" i="4" s="1"/>
  <c r="C368" i="4"/>
  <c r="E368" i="4" s="1"/>
  <c r="C213" i="4"/>
  <c r="C661" i="4"/>
  <c r="E661" i="4" s="1"/>
  <c r="C543" i="4"/>
  <c r="E543" i="4" s="1"/>
  <c r="C415" i="4"/>
  <c r="E415" i="4" s="1"/>
  <c r="C255" i="4"/>
  <c r="C50" i="4"/>
  <c r="C114" i="4"/>
  <c r="C178" i="4"/>
  <c r="C242" i="4"/>
  <c r="C306" i="4"/>
  <c r="E306" i="4" s="1"/>
  <c r="C370" i="4"/>
  <c r="E370" i="4" s="1"/>
  <c r="C434" i="4"/>
  <c r="E434" i="4" s="1"/>
  <c r="C498" i="4"/>
  <c r="E498" i="4" s="1"/>
  <c r="C562" i="4"/>
  <c r="E562" i="4" s="1"/>
  <c r="C626" i="4"/>
  <c r="E626" i="4" s="1"/>
  <c r="C11" i="4"/>
  <c r="C75" i="4"/>
  <c r="C139" i="4"/>
  <c r="C203" i="4"/>
  <c r="C267" i="4"/>
  <c r="E267" i="4" s="1"/>
  <c r="C331" i="4"/>
  <c r="E331" i="4" s="1"/>
  <c r="C395" i="4"/>
  <c r="E395" i="4" s="1"/>
  <c r="C459" i="4"/>
  <c r="E459" i="4" s="1"/>
  <c r="C523" i="4"/>
  <c r="E523" i="4" s="1"/>
  <c r="C587" i="4"/>
  <c r="E587" i="4" s="1"/>
  <c r="C12" i="4"/>
  <c r="C76" i="4"/>
  <c r="C140" i="4"/>
  <c r="C204" i="4"/>
  <c r="C263" i="4"/>
  <c r="C654" i="4"/>
  <c r="E654" i="4" s="1"/>
  <c r="C534" i="4"/>
  <c r="E534" i="4" s="1"/>
  <c r="C406" i="4"/>
  <c r="E406" i="4" s="1"/>
  <c r="C262" i="4"/>
  <c r="C683" i="4"/>
  <c r="E683" i="4" s="1"/>
  <c r="C581" i="4"/>
  <c r="E581" i="4" s="1"/>
  <c r="C453" i="4"/>
  <c r="E453" i="4" s="1"/>
  <c r="C318" i="4"/>
  <c r="E318" i="4" s="1"/>
  <c r="C698" i="4"/>
  <c r="E698" i="4" s="1"/>
  <c r="C608" i="4"/>
  <c r="E608" i="4" s="1"/>
  <c r="C480" i="4"/>
  <c r="E480" i="4" s="1"/>
  <c r="C351" i="4"/>
  <c r="E351" i="4" s="1"/>
  <c r="C245" i="4"/>
  <c r="C649" i="4"/>
  <c r="E649" i="4" s="1"/>
  <c r="C527" i="4"/>
  <c r="E527" i="4" s="1"/>
  <c r="C399" i="4"/>
  <c r="E399" i="4" s="1"/>
  <c r="C231" i="4"/>
  <c r="C58" i="4"/>
  <c r="C122" i="4"/>
  <c r="C186" i="4"/>
  <c r="C250" i="4"/>
  <c r="C314" i="4"/>
  <c r="E314" i="4" s="1"/>
  <c r="C378" i="4"/>
  <c r="E378" i="4" s="1"/>
  <c r="C442" i="4"/>
  <c r="E442" i="4" s="1"/>
  <c r="C506" i="4"/>
  <c r="E506" i="4" s="1"/>
  <c r="C570" i="4"/>
  <c r="E570" i="4" s="1"/>
  <c r="C634" i="4"/>
  <c r="E634" i="4" s="1"/>
  <c r="C19" i="4"/>
  <c r="C83" i="4"/>
  <c r="C147" i="4"/>
  <c r="C211" i="4"/>
  <c r="C275" i="4"/>
  <c r="E275" i="4" s="1"/>
  <c r="C339" i="4"/>
  <c r="E339" i="4" s="1"/>
  <c r="C403" i="4"/>
  <c r="E403" i="4" s="1"/>
  <c r="C467" i="4"/>
  <c r="E467" i="4" s="1"/>
  <c r="C531" i="4"/>
  <c r="E531" i="4" s="1"/>
  <c r="C595" i="4"/>
  <c r="E595" i="4" s="1"/>
  <c r="C20" i="4"/>
  <c r="C84" i="4"/>
  <c r="C148" i="4"/>
  <c r="C212" i="4"/>
  <c r="C276" i="4"/>
  <c r="E276" i="4" s="1"/>
  <c r="C340" i="4"/>
  <c r="E340" i="4" s="1"/>
  <c r="C404" i="4"/>
  <c r="E404" i="4" s="1"/>
  <c r="C468" i="4"/>
  <c r="E468" i="4" s="1"/>
  <c r="C532" i="4"/>
  <c r="E532" i="4" s="1"/>
  <c r="C596" i="4"/>
  <c r="E596" i="4" s="1"/>
  <c r="C660" i="4"/>
  <c r="E660" i="4" s="1"/>
  <c r="C45" i="4"/>
  <c r="C109" i="4"/>
  <c r="C173" i="4"/>
  <c r="C30" i="4"/>
  <c r="C94" i="4"/>
  <c r="C158" i="4"/>
  <c r="C39" i="4"/>
  <c r="C103" i="4"/>
  <c r="C167" i="4"/>
  <c r="C24" i="4"/>
  <c r="C88" i="4"/>
  <c r="C152" i="4"/>
  <c r="C33" i="4"/>
  <c r="C97" i="4"/>
  <c r="C161" i="4"/>
  <c r="C225" i="4"/>
  <c r="C289" i="4"/>
  <c r="E289" i="4" s="1"/>
  <c r="C353" i="4"/>
  <c r="E353" i="4" s="1"/>
  <c r="C417" i="4"/>
  <c r="E417" i="4" s="1"/>
  <c r="C481" i="4"/>
  <c r="E481" i="4" s="1"/>
  <c r="C545" i="4"/>
  <c r="E545" i="4" s="1"/>
  <c r="C609" i="4"/>
  <c r="E609" i="4" s="1"/>
  <c r="C238" i="4"/>
  <c r="C285" i="4"/>
  <c r="E285" i="4" s="1"/>
  <c r="C716" i="4"/>
  <c r="E716" i="4" s="1"/>
  <c r="C240" i="4"/>
  <c r="C296" i="4"/>
  <c r="E296" i="4" s="1"/>
  <c r="C334" i="4"/>
  <c r="E334" i="4" s="1"/>
  <c r="C383" i="4"/>
  <c r="E383" i="4" s="1"/>
  <c r="C194" i="4"/>
  <c r="C450" i="4"/>
  <c r="E450" i="4" s="1"/>
  <c r="C27" i="4"/>
  <c r="C283" i="4"/>
  <c r="E283" i="4" s="1"/>
  <c r="C539" i="4"/>
  <c r="E539" i="4" s="1"/>
  <c r="C156" i="4"/>
  <c r="C348" i="4"/>
  <c r="E348" i="4" s="1"/>
  <c r="C524" i="4"/>
  <c r="E524" i="4" s="1"/>
  <c r="C676" i="4"/>
  <c r="E676" i="4" s="1"/>
  <c r="C165" i="4"/>
  <c r="C110" i="4"/>
  <c r="C55" i="4"/>
  <c r="C183" i="4"/>
  <c r="C104" i="4"/>
  <c r="C49" i="4"/>
  <c r="C177" i="4"/>
  <c r="C305" i="4"/>
  <c r="E305" i="4" s="1"/>
  <c r="C433" i="4"/>
  <c r="E433" i="4" s="1"/>
  <c r="C561" i="4"/>
  <c r="E561" i="4" s="1"/>
  <c r="C200" i="4"/>
  <c r="C53" i="4"/>
  <c r="C95" i="4"/>
  <c r="C89" i="4"/>
  <c r="C473" i="4"/>
  <c r="E473" i="4" s="1"/>
  <c r="C355" i="4"/>
  <c r="E355" i="4" s="1"/>
  <c r="C166" i="4"/>
  <c r="C105" i="4"/>
  <c r="C489" i="4"/>
  <c r="E489" i="4" s="1"/>
  <c r="C40" i="4"/>
  <c r="C369" i="4"/>
  <c r="E369" i="4" s="1"/>
  <c r="C253" i="4"/>
  <c r="C130" i="4"/>
  <c r="C292" i="4"/>
  <c r="E292" i="4" s="1"/>
  <c r="C159" i="4"/>
  <c r="C537" i="4"/>
  <c r="E537" i="4" s="1"/>
  <c r="C495" i="4"/>
  <c r="E495" i="4" s="1"/>
  <c r="C394" i="4"/>
  <c r="E394" i="4" s="1"/>
  <c r="C125" i="4"/>
  <c r="C169" i="4"/>
  <c r="C708" i="4"/>
  <c r="E708" i="4" s="1"/>
  <c r="C215" i="4"/>
  <c r="C279" i="4"/>
  <c r="E279" i="4" s="1"/>
  <c r="C312" i="4"/>
  <c r="E312" i="4" s="1"/>
  <c r="C367" i="4"/>
  <c r="E367" i="4" s="1"/>
  <c r="C202" i="4"/>
  <c r="C458" i="4"/>
  <c r="E458" i="4" s="1"/>
  <c r="C35" i="4"/>
  <c r="C291" i="4"/>
  <c r="E291" i="4" s="1"/>
  <c r="C547" i="4"/>
  <c r="E547" i="4" s="1"/>
  <c r="C164" i="4"/>
  <c r="C356" i="4"/>
  <c r="E356" i="4" s="1"/>
  <c r="C540" i="4"/>
  <c r="E540" i="4" s="1"/>
  <c r="C37" i="4"/>
  <c r="C181" i="4"/>
  <c r="C142" i="4"/>
  <c r="C87" i="4"/>
  <c r="C8" i="4"/>
  <c r="C136" i="4"/>
  <c r="C81" i="4"/>
  <c r="C209" i="4"/>
  <c r="C337" i="4"/>
  <c r="E337" i="4" s="1"/>
  <c r="C465" i="4"/>
  <c r="E465" i="4" s="1"/>
  <c r="C593" i="4"/>
  <c r="E593" i="4" s="1"/>
  <c r="C317" i="4"/>
  <c r="E317" i="4" s="1"/>
  <c r="C548" i="4"/>
  <c r="E548" i="4" s="1"/>
  <c r="C150" i="4"/>
  <c r="C16" i="4"/>
  <c r="C217" i="4"/>
  <c r="C601" i="4"/>
  <c r="E601" i="4" s="1"/>
  <c r="C611" i="4"/>
  <c r="E611" i="4" s="1"/>
  <c r="C22" i="4"/>
  <c r="C160" i="4"/>
  <c r="C361" i="4"/>
  <c r="E361" i="4" s="1"/>
  <c r="C617" i="4"/>
  <c r="E617" i="4" s="1"/>
  <c r="C119" i="4"/>
  <c r="C241" i="4"/>
  <c r="C625" i="4"/>
  <c r="E625" i="4" s="1"/>
  <c r="C92" i="4"/>
  <c r="C31" i="4"/>
  <c r="C409" i="4"/>
  <c r="E409" i="4" s="1"/>
  <c r="C421" i="4"/>
  <c r="E421" i="4" s="1"/>
  <c r="C650" i="4"/>
  <c r="E650" i="4" s="1"/>
  <c r="C668" i="4"/>
  <c r="E668" i="4" s="1"/>
  <c r="C175" i="4"/>
  <c r="C425" i="4"/>
  <c r="E425" i="4" s="1"/>
  <c r="C643" i="4"/>
  <c r="E643" i="4" s="1"/>
  <c r="C673" i="4"/>
  <c r="E673" i="4" s="1"/>
  <c r="C690" i="4"/>
  <c r="E690" i="4" s="1"/>
  <c r="C713" i="4"/>
  <c r="E713" i="4" s="1"/>
  <c r="C258" i="4"/>
  <c r="C514" i="4"/>
  <c r="E514" i="4" s="1"/>
  <c r="C91" i="4"/>
  <c r="C347" i="4"/>
  <c r="E347" i="4" s="1"/>
  <c r="C603" i="4"/>
  <c r="E603" i="4" s="1"/>
  <c r="C220" i="4"/>
  <c r="C396" i="4"/>
  <c r="E396" i="4" s="1"/>
  <c r="C189" i="4"/>
  <c r="C144" i="4"/>
  <c r="C345" i="4"/>
  <c r="E345" i="4" s="1"/>
  <c r="C301" i="4"/>
  <c r="E301" i="4" s="1"/>
  <c r="C412" i="4"/>
  <c r="E412" i="4" s="1"/>
  <c r="C61" i="4"/>
  <c r="C32" i="4"/>
  <c r="C233" i="4"/>
  <c r="C269" i="4"/>
  <c r="E269" i="4" s="1"/>
  <c r="C168" i="4"/>
  <c r="C497" i="4"/>
  <c r="E497" i="4" s="1"/>
  <c r="C464" i="4"/>
  <c r="E464" i="4" s="1"/>
  <c r="C219" i="4"/>
  <c r="C117" i="4"/>
  <c r="C153" i="4"/>
  <c r="C100" i="4"/>
  <c r="C96" i="4"/>
  <c r="C630" i="4"/>
  <c r="E630" i="4" s="1"/>
  <c r="C663" i="4"/>
  <c r="E663" i="4" s="1"/>
  <c r="C682" i="4"/>
  <c r="E682" i="4" s="1"/>
  <c r="C705" i="4"/>
  <c r="E705" i="4" s="1"/>
  <c r="C10" i="4"/>
  <c r="C266" i="4"/>
  <c r="C522" i="4"/>
  <c r="E522" i="4" s="1"/>
  <c r="C99" i="4"/>
  <c r="C228" i="4"/>
  <c r="C588" i="4"/>
  <c r="E588" i="4" s="1"/>
  <c r="C111" i="4"/>
  <c r="C437" i="4"/>
  <c r="E437" i="4" s="1"/>
  <c r="C386" i="4"/>
  <c r="E386" i="4" s="1"/>
  <c r="C476" i="4"/>
  <c r="E476" i="4" s="1"/>
  <c r="C80" i="4"/>
  <c r="C254" i="4"/>
  <c r="C227" i="4"/>
  <c r="C484" i="4"/>
  <c r="E484" i="4" s="1"/>
  <c r="C47" i="4"/>
  <c r="C553" i="4"/>
  <c r="E553" i="4" s="1"/>
  <c r="C518" i="4"/>
  <c r="E518" i="4" s="1"/>
  <c r="C565" i="4"/>
  <c r="E565" i="4" s="1"/>
  <c r="C592" i="4"/>
  <c r="E592" i="4" s="1"/>
  <c r="C639" i="4"/>
  <c r="E639" i="4" s="1"/>
  <c r="C66" i="4"/>
  <c r="C322" i="4"/>
  <c r="E322" i="4" s="1"/>
  <c r="C578" i="4"/>
  <c r="E578" i="4" s="1"/>
  <c r="C155" i="4"/>
  <c r="C411" i="4"/>
  <c r="E411" i="4" s="1"/>
  <c r="C28" i="4"/>
  <c r="C268" i="4"/>
  <c r="E268" i="4" s="1"/>
  <c r="C420" i="4"/>
  <c r="E420" i="4" s="1"/>
  <c r="C604" i="4"/>
  <c r="E604" i="4" s="1"/>
  <c r="C93" i="4"/>
  <c r="C38" i="4"/>
  <c r="C174" i="4"/>
  <c r="C113" i="4"/>
  <c r="C390" i="4"/>
  <c r="E390" i="4" s="1"/>
  <c r="C642" i="4"/>
  <c r="E642" i="4" s="1"/>
  <c r="C652" i="4"/>
  <c r="E652" i="4" s="1"/>
  <c r="C25" i="4"/>
  <c r="C374" i="4"/>
  <c r="E374" i="4" s="1"/>
  <c r="C138" i="4"/>
  <c r="C332" i="4"/>
  <c r="E332" i="4" s="1"/>
  <c r="C41" i="4"/>
  <c r="C222" i="4"/>
  <c r="C502" i="4"/>
  <c r="E502" i="4" s="1"/>
  <c r="C549" i="4"/>
  <c r="E549" i="4" s="1"/>
  <c r="C576" i="4"/>
  <c r="E576" i="4" s="1"/>
  <c r="C623" i="4"/>
  <c r="E623" i="4" s="1"/>
  <c r="C74" i="4"/>
  <c r="C330" i="4"/>
  <c r="E330" i="4" s="1"/>
  <c r="C586" i="4"/>
  <c r="E586" i="4" s="1"/>
  <c r="C163" i="4"/>
  <c r="C419" i="4"/>
  <c r="E419" i="4" s="1"/>
  <c r="C36" i="4"/>
  <c r="C284" i="4"/>
  <c r="E284" i="4" s="1"/>
  <c r="C460" i="4"/>
  <c r="E460" i="4" s="1"/>
  <c r="C612" i="4"/>
  <c r="E612" i="4" s="1"/>
  <c r="C101" i="4"/>
  <c r="C46" i="4"/>
  <c r="C23" i="4"/>
  <c r="C151" i="4"/>
  <c r="C72" i="4"/>
  <c r="C17" i="4"/>
  <c r="C145" i="4"/>
  <c r="C273" i="4"/>
  <c r="E273" i="4" s="1"/>
  <c r="C401" i="4"/>
  <c r="E401" i="4" s="1"/>
  <c r="C529" i="4"/>
  <c r="E529" i="4" s="1"/>
  <c r="C270" i="4"/>
  <c r="E270" i="4" s="1"/>
  <c r="C511" i="4"/>
  <c r="E511" i="4" s="1"/>
  <c r="C475" i="4"/>
  <c r="E475" i="4" s="1"/>
  <c r="C86" i="4"/>
  <c r="C281" i="4"/>
  <c r="E281" i="4" s="1"/>
  <c r="C448" i="4"/>
  <c r="E448" i="4" s="1"/>
  <c r="C483" i="4"/>
  <c r="E483" i="4" s="1"/>
  <c r="C102" i="4"/>
  <c r="C297" i="4"/>
  <c r="E297" i="4" s="1"/>
  <c r="C17" i="2"/>
  <c r="C18" i="2" s="1"/>
  <c r="C19" i="2" s="1"/>
  <c r="C22" i="2"/>
  <c r="C23" i="2" s="1"/>
  <c r="J11" i="4" l="1" a="1"/>
  <c r="J11" i="4" s="1"/>
  <c r="J3" i="4" a="1"/>
  <c r="J3" i="4" s="1"/>
  <c r="J10" i="4" a="1"/>
  <c r="J10" i="4" s="1"/>
  <c r="J24" i="4" a="1"/>
  <c r="J24" i="4" s="1"/>
  <c r="J29" i="4" a="1"/>
  <c r="J29" i="4" s="1"/>
  <c r="J41" i="4" a="1"/>
  <c r="J41" i="4" s="1"/>
  <c r="J48" i="4" a="1"/>
  <c r="J48" i="4" s="1"/>
  <c r="J53" i="4" a="1"/>
  <c r="J53" i="4" s="1"/>
  <c r="J59" i="4" a="1"/>
  <c r="J59" i="4" s="1"/>
  <c r="J65" i="4" a="1"/>
  <c r="J65" i="4" s="1"/>
  <c r="J71" i="4" a="1"/>
  <c r="J71" i="4" s="1"/>
  <c r="J77" i="4" a="1"/>
  <c r="J77" i="4" s="1"/>
  <c r="J89" i="4" a="1"/>
  <c r="J89" i="4" s="1"/>
  <c r="J94" i="4" a="1"/>
  <c r="J94" i="4" s="1"/>
  <c r="J99" i="4" a="1"/>
  <c r="J99" i="4" s="1"/>
  <c r="J118" i="4" a="1"/>
  <c r="J118" i="4" s="1"/>
  <c r="J124" i="4" a="1"/>
  <c r="J124" i="4" s="1"/>
  <c r="J135" i="4" a="1"/>
  <c r="J135" i="4" s="1"/>
  <c r="J141" i="4" a="1"/>
  <c r="J141" i="4" s="1"/>
  <c r="J4" i="4" a="1"/>
  <c r="J4" i="4" s="1"/>
  <c r="J12" i="4" a="1"/>
  <c r="J12" i="4" s="1"/>
  <c r="J18" i="4" a="1"/>
  <c r="J18" i="4" s="1"/>
  <c r="J25" i="4" a="1"/>
  <c r="J25" i="4" s="1"/>
  <c r="J5" i="4" a="1"/>
  <c r="J5" i="4" s="1"/>
  <c r="J13" i="4" a="1"/>
  <c r="J13" i="4" s="1"/>
  <c r="J31" i="4" a="1"/>
  <c r="J31" i="4" s="1"/>
  <c r="J36" i="4" a="1"/>
  <c r="J36" i="4" s="1"/>
  <c r="J17" i="4" a="1"/>
  <c r="J17" i="4" s="1"/>
  <c r="J23" i="4" a="1"/>
  <c r="J23" i="4" s="1"/>
  <c r="J34" i="4" a="1"/>
  <c r="J34" i="4" s="1"/>
  <c r="J47" i="4" a="1"/>
  <c r="J47" i="4" s="1"/>
  <c r="J52" i="4" a="1"/>
  <c r="J52" i="4" s="1"/>
  <c r="J7" i="4" a="1"/>
  <c r="J7" i="4" s="1"/>
  <c r="J20" i="4" a="1"/>
  <c r="J20" i="4" s="1"/>
  <c r="J32" i="4" a="1"/>
  <c r="J32" i="4" s="1"/>
  <c r="J40" i="4" a="1"/>
  <c r="J40" i="4" s="1"/>
  <c r="J49" i="4" a="1"/>
  <c r="J49" i="4" s="1"/>
  <c r="J57" i="4" a="1"/>
  <c r="J57" i="4" s="1"/>
  <c r="J64" i="4" a="1"/>
  <c r="J64" i="4" s="1"/>
  <c r="J72" i="4" a="1"/>
  <c r="J72" i="4" s="1"/>
  <c r="J79" i="4" a="1"/>
  <c r="J79" i="4" s="1"/>
  <c r="J85" i="4" a="1"/>
  <c r="J85" i="4" s="1"/>
  <c r="J91" i="4" a="1"/>
  <c r="J91" i="4" s="1"/>
  <c r="J112" i="4" a="1"/>
  <c r="J112" i="4" s="1"/>
  <c r="J119" i="4" a="1"/>
  <c r="J119" i="4" s="1"/>
  <c r="J125" i="4" a="1"/>
  <c r="J125" i="4" s="1"/>
  <c r="J131" i="4" a="1"/>
  <c r="J131" i="4" s="1"/>
  <c r="J138" i="4" a="1"/>
  <c r="J138" i="4" s="1"/>
  <c r="J145" i="4" a="1"/>
  <c r="J145" i="4" s="1"/>
  <c r="J152" i="4" a="1"/>
  <c r="J152" i="4" s="1"/>
  <c r="J159" i="4" a="1"/>
  <c r="J159" i="4" s="1"/>
  <c r="J164" i="4" a="1"/>
  <c r="J164" i="4" s="1"/>
  <c r="J170" i="4" a="1"/>
  <c r="J170" i="4" s="1"/>
  <c r="J177" i="4" a="1"/>
  <c r="J177" i="4" s="1"/>
  <c r="J183" i="4" a="1"/>
  <c r="J183" i="4" s="1"/>
  <c r="J194" i="4" a="1"/>
  <c r="J194" i="4" s="1"/>
  <c r="J200" i="4" a="1"/>
  <c r="J200" i="4" s="1"/>
  <c r="J207" i="4" a="1"/>
  <c r="J207" i="4" s="1"/>
  <c r="J213" i="4" a="1"/>
  <c r="J213" i="4" s="1"/>
  <c r="J220" i="4" a="1"/>
  <c r="J220" i="4" s="1"/>
  <c r="J239" i="4" a="1"/>
  <c r="J239" i="4" s="1"/>
  <c r="J245" i="4" a="1"/>
  <c r="J245" i="4" s="1"/>
  <c r="J251" i="4" a="1"/>
  <c r="J251" i="4" s="1"/>
  <c r="J257" i="4" a="1"/>
  <c r="J257" i="4" s="1"/>
  <c r="J263" i="4" a="1"/>
  <c r="J263" i="4" s="1"/>
  <c r="J270" i="4" a="1"/>
  <c r="J270" i="4" s="1"/>
  <c r="J276" i="4" a="1"/>
  <c r="J276" i="4" s="1"/>
  <c r="J282" i="4" a="1"/>
  <c r="J282" i="4" s="1"/>
  <c r="J289" i="4" a="1"/>
  <c r="J289" i="4" s="1"/>
  <c r="J296" i="4" a="1"/>
  <c r="J296" i="4" s="1"/>
  <c r="J302" i="4" a="1"/>
  <c r="J302" i="4" s="1"/>
  <c r="J307" i="4" a="1"/>
  <c r="J307" i="4" s="1"/>
  <c r="J325" i="4" a="1"/>
  <c r="J325" i="4" s="1"/>
  <c r="J331" i="4" a="1"/>
  <c r="J331" i="4" s="1"/>
  <c r="J337" i="4" a="1"/>
  <c r="J337" i="4" s="1"/>
  <c r="J343" i="4" a="1"/>
  <c r="J343" i="4" s="1"/>
  <c r="J351" i="4" a="1"/>
  <c r="J351" i="4" s="1"/>
  <c r="J358" i="4" a="1"/>
  <c r="J358" i="4" s="1"/>
  <c r="J364" i="4" a="1"/>
  <c r="J364" i="4" s="1"/>
  <c r="J372" i="4" a="1"/>
  <c r="J372" i="4" s="1"/>
  <c r="J380" i="4" a="1"/>
  <c r="J380" i="4" s="1"/>
  <c r="J394" i="4" a="1"/>
  <c r="J394" i="4" s="1"/>
  <c r="J401" i="4" a="1"/>
  <c r="J401" i="4" s="1"/>
  <c r="J409" i="4" a="1"/>
  <c r="J409" i="4" s="1"/>
  <c r="J417" i="4" a="1"/>
  <c r="J417" i="4" s="1"/>
  <c r="J430" i="4" a="1"/>
  <c r="J430" i="4" s="1"/>
  <c r="J438" i="4" a="1"/>
  <c r="J438" i="4" s="1"/>
  <c r="J446" i="4" a="1"/>
  <c r="J446" i="4" s="1"/>
  <c r="J453" i="4" a="1"/>
  <c r="J453" i="4" s="1"/>
  <c r="J467" i="4" a="1"/>
  <c r="J467" i="4" s="1"/>
  <c r="J474" i="4" a="1"/>
  <c r="J474" i="4" s="1"/>
  <c r="J482" i="4" a="1"/>
  <c r="J482" i="4" s="1"/>
  <c r="J488" i="4" a="1"/>
  <c r="J488" i="4" s="1"/>
  <c r="J495" i="4" a="1"/>
  <c r="J495" i="4" s="1"/>
  <c r="J502" i="4" a="1"/>
  <c r="J502" i="4" s="1"/>
  <c r="J510" i="4" a="1"/>
  <c r="J510" i="4" s="1"/>
  <c r="J517" i="4" a="1"/>
  <c r="J517" i="4" s="1"/>
  <c r="J531" i="4" a="1"/>
  <c r="J531" i="4" s="1"/>
  <c r="J539" i="4" a="1"/>
  <c r="J539" i="4" s="1"/>
  <c r="J547" i="4" a="1"/>
  <c r="J547" i="4" s="1"/>
  <c r="J553" i="4" a="1"/>
  <c r="J553" i="4" s="1"/>
  <c r="J559" i="4" a="1"/>
  <c r="J559" i="4" s="1"/>
  <c r="J570" i="4" a="1"/>
  <c r="J570" i="4" s="1"/>
  <c r="J575" i="4" a="1"/>
  <c r="J575" i="4" s="1"/>
  <c r="J592" i="4" a="1"/>
  <c r="J592" i="4" s="1"/>
  <c r="J600" i="4" a="1"/>
  <c r="J600" i="4" s="1"/>
  <c r="J608" i="4" a="1"/>
  <c r="J608" i="4" s="1"/>
  <c r="J616" i="4" a="1"/>
  <c r="J616" i="4" s="1"/>
  <c r="J624" i="4" a="1"/>
  <c r="J624" i="4" s="1"/>
  <c r="J632" i="4" a="1"/>
  <c r="J632" i="4" s="1"/>
  <c r="J640" i="4" a="1"/>
  <c r="J640" i="4" s="1"/>
  <c r="J648" i="4" a="1"/>
  <c r="J648" i="4" s="1"/>
  <c r="J656" i="4" a="1"/>
  <c r="J656" i="4" s="1"/>
  <c r="J664" i="4" a="1"/>
  <c r="J664" i="4" s="1"/>
  <c r="J672" i="4" a="1"/>
  <c r="J672" i="4" s="1"/>
  <c r="J680" i="4" a="1"/>
  <c r="J680" i="4" s="1"/>
  <c r="J688" i="4" a="1"/>
  <c r="J688" i="4" s="1"/>
  <c r="J696" i="4" a="1"/>
  <c r="J696" i="4" s="1"/>
  <c r="J704" i="4" a="1"/>
  <c r="J704" i="4" s="1"/>
  <c r="J712" i="4" a="1"/>
  <c r="J712" i="4" s="1"/>
  <c r="J720" i="4" a="1"/>
  <c r="J720" i="4" s="1"/>
  <c r="I9" i="4" a="1"/>
  <c r="I9" i="4" s="1"/>
  <c r="I15" i="4" a="1"/>
  <c r="I15" i="4" s="1"/>
  <c r="I20" i="4" a="1"/>
  <c r="I20" i="4" s="1"/>
  <c r="I38" i="4" a="1"/>
  <c r="I38" i="4" s="1"/>
  <c r="I44" i="4" a="1"/>
  <c r="I44" i="4" s="1"/>
  <c r="I50" i="4" a="1"/>
  <c r="I50" i="4" s="1"/>
  <c r="I57" i="4" a="1"/>
  <c r="I57" i="4" s="1"/>
  <c r="I62" i="4" a="1"/>
  <c r="I62" i="4" s="1"/>
  <c r="I67" i="4" a="1"/>
  <c r="I67" i="4" s="1"/>
  <c r="I86" i="4" a="1"/>
  <c r="I86" i="4" s="1"/>
  <c r="I91" i="4" a="1"/>
  <c r="I91" i="4" s="1"/>
  <c r="I97" i="4" a="1"/>
  <c r="I97" i="4" s="1"/>
  <c r="I104" i="4" a="1"/>
  <c r="I104" i="4" s="1"/>
  <c r="I110" i="4" a="1"/>
  <c r="I110" i="4" s="1"/>
  <c r="I115" i="4" a="1"/>
  <c r="I115" i="4" s="1"/>
  <c r="I122" i="4" a="1"/>
  <c r="I122" i="4" s="1"/>
  <c r="I139" i="4" a="1"/>
  <c r="I139" i="4" s="1"/>
  <c r="I145" i="4" a="1"/>
  <c r="I145" i="4" s="1"/>
  <c r="I151" i="4" a="1"/>
  <c r="I151" i="4" s="1"/>
  <c r="I169" i="4" a="1"/>
  <c r="I169" i="4" s="1"/>
  <c r="I175" i="4" a="1"/>
  <c r="I175" i="4" s="1"/>
  <c r="I180" i="4" a="1"/>
  <c r="I180" i="4" s="1"/>
  <c r="I193" i="4" a="1"/>
  <c r="I193" i="4" s="1"/>
  <c r="I199" i="4" a="1"/>
  <c r="I199" i="4" s="1"/>
  <c r="J8" i="4" a="1"/>
  <c r="J8" i="4" s="1"/>
  <c r="J21" i="4" a="1"/>
  <c r="J21" i="4" s="1"/>
  <c r="J80" i="4" a="1"/>
  <c r="J80" i="4" s="1"/>
  <c r="J86" i="4" a="1"/>
  <c r="J86" i="4" s="1"/>
  <c r="J92" i="4" a="1"/>
  <c r="J92" i="4" s="1"/>
  <c r="J98" i="4" a="1"/>
  <c r="J98" i="4" s="1"/>
  <c r="J105" i="4" a="1"/>
  <c r="J105" i="4" s="1"/>
  <c r="J113" i="4" a="1"/>
  <c r="J113" i="4" s="1"/>
  <c r="J120" i="4" a="1"/>
  <c r="J120" i="4" s="1"/>
  <c r="J126" i="4" a="1"/>
  <c r="J126" i="4" s="1"/>
  <c r="J132" i="4" a="1"/>
  <c r="J132" i="4" s="1"/>
  <c r="J153" i="4" a="1"/>
  <c r="J153" i="4" s="1"/>
  <c r="J160" i="4" a="1"/>
  <c r="J160" i="4" s="1"/>
  <c r="J165" i="4" a="1"/>
  <c r="J165" i="4" s="1"/>
  <c r="J171" i="4" a="1"/>
  <c r="J171" i="4" s="1"/>
  <c r="J184" i="4" a="1"/>
  <c r="J184" i="4" s="1"/>
  <c r="J189" i="4" a="1"/>
  <c r="J189" i="4" s="1"/>
  <c r="J201" i="4" a="1"/>
  <c r="J201" i="4" s="1"/>
  <c r="J208" i="4" a="1"/>
  <c r="J208" i="4" s="1"/>
  <c r="J214" i="4" a="1"/>
  <c r="J214" i="4" s="1"/>
  <c r="J221" i="4" a="1"/>
  <c r="J221" i="4" s="1"/>
  <c r="J227" i="4" a="1"/>
  <c r="J227" i="4" s="1"/>
  <c r="J234" i="4" a="1"/>
  <c r="J234" i="4" s="1"/>
  <c r="J240" i="4" a="1"/>
  <c r="J240" i="4" s="1"/>
  <c r="J246" i="4" a="1"/>
  <c r="J246" i="4" s="1"/>
  <c r="J252" i="4" a="1"/>
  <c r="J252" i="4" s="1"/>
  <c r="J258" i="4" a="1"/>
  <c r="J258" i="4" s="1"/>
  <c r="J264" i="4" a="1"/>
  <c r="J264" i="4" s="1"/>
  <c r="J271" i="4" a="1"/>
  <c r="J271" i="4" s="1"/>
  <c r="J277" i="4" a="1"/>
  <c r="J277" i="4" s="1"/>
  <c r="J283" i="4" a="1"/>
  <c r="J283" i="4" s="1"/>
  <c r="J290" i="4" a="1"/>
  <c r="J290" i="4" s="1"/>
  <c r="J297" i="4" a="1"/>
  <c r="J297" i="4" s="1"/>
  <c r="J308" i="4" a="1"/>
  <c r="J308" i="4" s="1"/>
  <c r="J314" i="4" a="1"/>
  <c r="J314" i="4" s="1"/>
  <c r="J321" i="4" a="1"/>
  <c r="J321" i="4" s="1"/>
  <c r="J326" i="4" a="1"/>
  <c r="J326" i="4" s="1"/>
  <c r="J332" i="4" a="1"/>
  <c r="J332" i="4" s="1"/>
  <c r="J338" i="4" a="1"/>
  <c r="J338" i="4" s="1"/>
  <c r="J344" i="4" a="1"/>
  <c r="J344" i="4" s="1"/>
  <c r="J352" i="4" a="1"/>
  <c r="J352" i="4" s="1"/>
  <c r="J359" i="4" a="1"/>
  <c r="J359" i="4" s="1"/>
  <c r="J365" i="4" a="1"/>
  <c r="J365" i="4" s="1"/>
  <c r="J373" i="4" a="1"/>
  <c r="J373" i="4" s="1"/>
  <c r="J381" i="4" a="1"/>
  <c r="J381" i="4" s="1"/>
  <c r="J388" i="4" a="1"/>
  <c r="J388" i="4" s="1"/>
  <c r="J395" i="4" a="1"/>
  <c r="J395" i="4" s="1"/>
  <c r="J402" i="4" a="1"/>
  <c r="J402" i="4" s="1"/>
  <c r="J410" i="4" a="1"/>
  <c r="J410" i="4" s="1"/>
  <c r="J418" i="4" a="1"/>
  <c r="J418" i="4" s="1"/>
  <c r="J424" i="4" a="1"/>
  <c r="J424" i="4" s="1"/>
  <c r="J431" i="4" a="1"/>
  <c r="J431" i="4" s="1"/>
  <c r="J439" i="4" a="1"/>
  <c r="J439" i="4" s="1"/>
  <c r="J447" i="4" a="1"/>
  <c r="J447" i="4" s="1"/>
  <c r="J454" i="4" a="1"/>
  <c r="J454" i="4" s="1"/>
  <c r="J460" i="4" a="1"/>
  <c r="J460" i="4" s="1"/>
  <c r="J475" i="4" a="1"/>
  <c r="J475" i="4" s="1"/>
  <c r="J483" i="4" a="1"/>
  <c r="J483" i="4" s="1"/>
  <c r="J489" i="4" a="1"/>
  <c r="J489" i="4" s="1"/>
  <c r="J496" i="4" a="1"/>
  <c r="J496" i="4" s="1"/>
  <c r="J503" i="4" a="1"/>
  <c r="J503" i="4" s="1"/>
  <c r="J511" i="4" a="1"/>
  <c r="J511" i="4" s="1"/>
  <c r="J518" i="4" a="1"/>
  <c r="J518" i="4" s="1"/>
  <c r="J524" i="4" a="1"/>
  <c r="J524" i="4" s="1"/>
  <c r="J532" i="4" a="1"/>
  <c r="J532" i="4" s="1"/>
  <c r="J540" i="4" a="1"/>
  <c r="J540" i="4" s="1"/>
  <c r="J554" i="4" a="1"/>
  <c r="J554" i="4" s="1"/>
  <c r="J560" i="4" a="1"/>
  <c r="J560" i="4" s="1"/>
  <c r="J565" i="4" a="1"/>
  <c r="J565" i="4" s="1"/>
  <c r="J571" i="4" a="1"/>
  <c r="J571" i="4" s="1"/>
  <c r="J576" i="4" a="1"/>
  <c r="J576" i="4" s="1"/>
  <c r="J581" i="4" a="1"/>
  <c r="J581" i="4" s="1"/>
  <c r="J586" i="4" a="1"/>
  <c r="J586" i="4" s="1"/>
  <c r="J593" i="4" a="1"/>
  <c r="J593" i="4" s="1"/>
  <c r="J601" i="4" a="1"/>
  <c r="J601" i="4" s="1"/>
  <c r="J609" i="4" a="1"/>
  <c r="J609" i="4" s="1"/>
  <c r="J617" i="4" a="1"/>
  <c r="J617" i="4" s="1"/>
  <c r="J625" i="4" a="1"/>
  <c r="J625" i="4" s="1"/>
  <c r="J633" i="4" a="1"/>
  <c r="J633" i="4" s="1"/>
  <c r="J641" i="4" a="1"/>
  <c r="J641" i="4" s="1"/>
  <c r="J649" i="4" a="1"/>
  <c r="J649" i="4" s="1"/>
  <c r="J657" i="4" a="1"/>
  <c r="J657" i="4" s="1"/>
  <c r="J665" i="4" a="1"/>
  <c r="J665" i="4" s="1"/>
  <c r="J673" i="4" a="1"/>
  <c r="J673" i="4" s="1"/>
  <c r="J681" i="4" a="1"/>
  <c r="J681" i="4" s="1"/>
  <c r="J689" i="4" a="1"/>
  <c r="J689" i="4" s="1"/>
  <c r="J697" i="4" a="1"/>
  <c r="J697" i="4" s="1"/>
  <c r="J705" i="4" a="1"/>
  <c r="J705" i="4" s="1"/>
  <c r="J713" i="4" a="1"/>
  <c r="J713" i="4" s="1"/>
  <c r="I3" i="4" a="1"/>
  <c r="I3" i="4" s="1"/>
  <c r="I16" i="4" a="1"/>
  <c r="I16" i="4" s="1"/>
  <c r="I21" i="4" a="1"/>
  <c r="I21" i="4" s="1"/>
  <c r="I27" i="4" a="1"/>
  <c r="I27" i="4" s="1"/>
  <c r="I33" i="4" a="1"/>
  <c r="I33" i="4" s="1"/>
  <c r="I39" i="4" a="1"/>
  <c r="I39" i="4" s="1"/>
  <c r="I45" i="4" a="1"/>
  <c r="I45" i="4" s="1"/>
  <c r="I63" i="4" a="1"/>
  <c r="I63" i="4" s="1"/>
  <c r="I68" i="4" a="1"/>
  <c r="I68" i="4" s="1"/>
  <c r="I74" i="4" a="1"/>
  <c r="I74" i="4" s="1"/>
  <c r="I81" i="4" a="1"/>
  <c r="I81" i="4" s="1"/>
  <c r="I87" i="4" a="1"/>
  <c r="I87" i="4" s="1"/>
  <c r="I92" i="4" a="1"/>
  <c r="I92" i="4" s="1"/>
  <c r="I98" i="4" a="1"/>
  <c r="I98" i="4" s="1"/>
  <c r="I111" i="4" a="1"/>
  <c r="I111" i="4" s="1"/>
  <c r="I116" i="4" a="1"/>
  <c r="I116" i="4" s="1"/>
  <c r="I129" i="4" a="1"/>
  <c r="I129" i="4" s="1"/>
  <c r="I134" i="4" a="1"/>
  <c r="I134" i="4" s="1"/>
  <c r="I140" i="4" a="1"/>
  <c r="I140" i="4" s="1"/>
  <c r="I152" i="4" a="1"/>
  <c r="I152" i="4" s="1"/>
  <c r="I157" i="4" a="1"/>
  <c r="I157" i="4" s="1"/>
  <c r="I163" i="4" a="1"/>
  <c r="I163" i="4" s="1"/>
  <c r="I176" i="4" a="1"/>
  <c r="I176" i="4" s="1"/>
  <c r="I181" i="4" a="1"/>
  <c r="I181" i="4" s="1"/>
  <c r="I187" i="4" a="1"/>
  <c r="I187" i="4" s="1"/>
  <c r="I200" i="4" a="1"/>
  <c r="I200" i="4" s="1"/>
  <c r="J9" i="4" a="1"/>
  <c r="J9" i="4" s="1"/>
  <c r="J22" i="4" a="1"/>
  <c r="J22" i="4" s="1"/>
  <c r="J33" i="4" a="1"/>
  <c r="J33" i="4" s="1"/>
  <c r="J42" i="4" a="1"/>
  <c r="J42" i="4" s="1"/>
  <c r="J50" i="4" a="1"/>
  <c r="J50" i="4" s="1"/>
  <c r="J58" i="4" a="1"/>
  <c r="J58" i="4" s="1"/>
  <c r="J66" i="4" a="1"/>
  <c r="J66" i="4" s="1"/>
  <c r="J73" i="4" a="1"/>
  <c r="J73" i="4" s="1"/>
  <c r="J87" i="4" a="1"/>
  <c r="J87" i="4" s="1"/>
  <c r="J106" i="4" a="1"/>
  <c r="J106" i="4" s="1"/>
  <c r="J121" i="4" a="1"/>
  <c r="J121" i="4" s="1"/>
  <c r="J127" i="4" a="1"/>
  <c r="J127" i="4" s="1"/>
  <c r="J133" i="4" a="1"/>
  <c r="J133" i="4" s="1"/>
  <c r="J139" i="4" a="1"/>
  <c r="J139" i="4" s="1"/>
  <c r="J146" i="4" a="1"/>
  <c r="J146" i="4" s="1"/>
  <c r="J154" i="4" a="1"/>
  <c r="J154" i="4" s="1"/>
  <c r="J166" i="4" a="1"/>
  <c r="J166" i="4" s="1"/>
  <c r="J172" i="4" a="1"/>
  <c r="J172" i="4" s="1"/>
  <c r="J178" i="4" a="1"/>
  <c r="J178" i="4" s="1"/>
  <c r="J185" i="4" a="1"/>
  <c r="J185" i="4" s="1"/>
  <c r="J190" i="4" a="1"/>
  <c r="J190" i="4" s="1"/>
  <c r="J195" i="4" a="1"/>
  <c r="J195" i="4" s="1"/>
  <c r="J215" i="4" a="1"/>
  <c r="J215" i="4" s="1"/>
  <c r="J222" i="4" a="1"/>
  <c r="J222" i="4" s="1"/>
  <c r="J228" i="4" a="1"/>
  <c r="J228" i="4" s="1"/>
  <c r="J247" i="4" a="1"/>
  <c r="J247" i="4" s="1"/>
  <c r="J265" i="4" a="1"/>
  <c r="J265" i="4" s="1"/>
  <c r="J272" i="4" a="1"/>
  <c r="J272" i="4" s="1"/>
  <c r="J278" i="4" a="1"/>
  <c r="J278" i="4" s="1"/>
  <c r="J284" i="4" a="1"/>
  <c r="J284" i="4" s="1"/>
  <c r="J303" i="4" a="1"/>
  <c r="J303" i="4" s="1"/>
  <c r="J309" i="4" a="1"/>
  <c r="J309" i="4" s="1"/>
  <c r="J315" i="4" a="1"/>
  <c r="J315" i="4" s="1"/>
  <c r="J327" i="4" a="1"/>
  <c r="J327" i="4" s="1"/>
  <c r="J333" i="4" a="1"/>
  <c r="J333" i="4" s="1"/>
  <c r="J345" i="4" a="1"/>
  <c r="J345" i="4" s="1"/>
  <c r="J353" i="4" a="1"/>
  <c r="J353" i="4" s="1"/>
  <c r="J366" i="4" a="1"/>
  <c r="J366" i="4" s="1"/>
  <c r="J374" i="4" a="1"/>
  <c r="J374" i="4" s="1"/>
  <c r="J382" i="4" a="1"/>
  <c r="J382" i="4" s="1"/>
  <c r="J389" i="4" a="1"/>
  <c r="J389" i="4" s="1"/>
  <c r="J403" i="4" a="1"/>
  <c r="J403" i="4" s="1"/>
  <c r="J411" i="4" a="1"/>
  <c r="J411" i="4" s="1"/>
  <c r="J419" i="4" a="1"/>
  <c r="J419" i="4" s="1"/>
  <c r="J425" i="4" a="1"/>
  <c r="J425" i="4" s="1"/>
  <c r="J432" i="4" a="1"/>
  <c r="J432" i="4" s="1"/>
  <c r="J440" i="4" a="1"/>
  <c r="J440" i="4" s="1"/>
  <c r="J448" i="4" a="1"/>
  <c r="J448" i="4" s="1"/>
  <c r="J455" i="4" a="1"/>
  <c r="J455" i="4" s="1"/>
  <c r="J461" i="4" a="1"/>
  <c r="J461" i="4" s="1"/>
  <c r="J468" i="4" a="1"/>
  <c r="J468" i="4" s="1"/>
  <c r="J476" i="4" a="1"/>
  <c r="J476" i="4" s="1"/>
  <c r="J490" i="4" a="1"/>
  <c r="J490" i="4" s="1"/>
  <c r="J497" i="4" a="1"/>
  <c r="J497" i="4" s="1"/>
  <c r="J504" i="4" a="1"/>
  <c r="J504" i="4" s="1"/>
  <c r="J512" i="4" a="1"/>
  <c r="J512" i="4" s="1"/>
  <c r="J519" i="4" a="1"/>
  <c r="J519" i="4" s="1"/>
  <c r="J525" i="4" a="1"/>
  <c r="J525" i="4" s="1"/>
  <c r="J533" i="4" a="1"/>
  <c r="J533" i="4" s="1"/>
  <c r="J541" i="4" a="1"/>
  <c r="J541" i="4" s="1"/>
  <c r="J548" i="4" a="1"/>
  <c r="J548" i="4" s="1"/>
  <c r="J555" i="4" a="1"/>
  <c r="J555" i="4" s="1"/>
  <c r="J561" i="4" a="1"/>
  <c r="J561" i="4" s="1"/>
  <c r="J572" i="4" a="1"/>
  <c r="J572" i="4" s="1"/>
  <c r="J587" i="4" a="1"/>
  <c r="J587" i="4" s="1"/>
  <c r="J594" i="4" a="1"/>
  <c r="J594" i="4" s="1"/>
  <c r="J602" i="4" a="1"/>
  <c r="J602" i="4" s="1"/>
  <c r="J610" i="4" a="1"/>
  <c r="J610" i="4" s="1"/>
  <c r="J618" i="4" a="1"/>
  <c r="J618" i="4" s="1"/>
  <c r="J626" i="4" a="1"/>
  <c r="J626" i="4" s="1"/>
  <c r="J634" i="4" a="1"/>
  <c r="J634" i="4" s="1"/>
  <c r="J642" i="4" a="1"/>
  <c r="J642" i="4" s="1"/>
  <c r="J650" i="4" a="1"/>
  <c r="J650" i="4" s="1"/>
  <c r="J658" i="4" a="1"/>
  <c r="J658" i="4" s="1"/>
  <c r="J666" i="4" a="1"/>
  <c r="J666" i="4" s="1"/>
  <c r="J674" i="4" a="1"/>
  <c r="J674" i="4" s="1"/>
  <c r="J682" i="4" a="1"/>
  <c r="J682" i="4" s="1"/>
  <c r="J690" i="4" a="1"/>
  <c r="J690" i="4" s="1"/>
  <c r="J698" i="4" a="1"/>
  <c r="J698" i="4" s="1"/>
  <c r="J706" i="4" a="1"/>
  <c r="J706" i="4" s="1"/>
  <c r="J714" i="4" a="1"/>
  <c r="J714" i="4" s="1"/>
  <c r="I4" i="4" a="1"/>
  <c r="I4" i="4" s="1"/>
  <c r="I10" i="4" a="1"/>
  <c r="I10" i="4" s="1"/>
  <c r="I22" i="4" a="1"/>
  <c r="I22" i="4" s="1"/>
  <c r="I28" i="4" a="1"/>
  <c r="I28" i="4" s="1"/>
  <c r="I40" i="4" a="1"/>
  <c r="I40" i="4" s="1"/>
  <c r="I46" i="4" a="1"/>
  <c r="I46" i="4" s="1"/>
  <c r="I51" i="4" a="1"/>
  <c r="I51" i="4" s="1"/>
  <c r="I58" i="4" a="1"/>
  <c r="I58" i="4" s="1"/>
  <c r="I64" i="4" a="1"/>
  <c r="I64" i="4" s="1"/>
  <c r="I69" i="4" a="1"/>
  <c r="I69" i="4" s="1"/>
  <c r="I75" i="4" a="1"/>
  <c r="I75" i="4" s="1"/>
  <c r="I88" i="4" a="1"/>
  <c r="I88" i="4" s="1"/>
  <c r="I105" i="4" a="1"/>
  <c r="I105" i="4" s="1"/>
  <c r="I112" i="4" a="1"/>
  <c r="I112" i="4" s="1"/>
  <c r="I117" i="4" a="1"/>
  <c r="I117" i="4" s="1"/>
  <c r="I123" i="4" a="1"/>
  <c r="I123" i="4" s="1"/>
  <c r="I135" i="4" a="1"/>
  <c r="I135" i="4" s="1"/>
  <c r="I141" i="4" a="1"/>
  <c r="I141" i="4" s="1"/>
  <c r="I146" i="4" a="1"/>
  <c r="I146" i="4" s="1"/>
  <c r="I153" i="4" a="1"/>
  <c r="I153" i="4" s="1"/>
  <c r="I158" i="4" a="1"/>
  <c r="I158" i="4" s="1"/>
  <c r="I164" i="4" a="1"/>
  <c r="I164" i="4" s="1"/>
  <c r="I170" i="4" a="1"/>
  <c r="I170" i="4" s="1"/>
  <c r="I182" i="4" a="1"/>
  <c r="I182" i="4" s="1"/>
  <c r="I188" i="4" a="1"/>
  <c r="I188" i="4" s="1"/>
  <c r="I194" i="4" a="1"/>
  <c r="I194" i="4" s="1"/>
  <c r="J14" i="4" a="1"/>
  <c r="J14" i="4" s="1"/>
  <c r="J26" i="4" a="1"/>
  <c r="J26" i="4" s="1"/>
  <c r="J43" i="4" a="1"/>
  <c r="J43" i="4" s="1"/>
  <c r="J60" i="4" a="1"/>
  <c r="J60" i="4" s="1"/>
  <c r="J81" i="4" a="1"/>
  <c r="J81" i="4" s="1"/>
  <c r="J88" i="4" a="1"/>
  <c r="J88" i="4" s="1"/>
  <c r="J93" i="4" a="1"/>
  <c r="J93" i="4" s="1"/>
  <c r="J100" i="4" a="1"/>
  <c r="J100" i="4" s="1"/>
  <c r="J107" i="4" a="1"/>
  <c r="J107" i="4" s="1"/>
  <c r="J114" i="4" a="1"/>
  <c r="J114" i="4" s="1"/>
  <c r="J128" i="4" a="1"/>
  <c r="J128" i="4" s="1"/>
  <c r="J140" i="4" a="1"/>
  <c r="J140" i="4" s="1"/>
  <c r="J147" i="4" a="1"/>
  <c r="J147" i="4" s="1"/>
  <c r="J161" i="4" a="1"/>
  <c r="J161" i="4" s="1"/>
  <c r="J167" i="4" a="1"/>
  <c r="J167" i="4" s="1"/>
  <c r="J173" i="4" a="1"/>
  <c r="J173" i="4" s="1"/>
  <c r="J191" i="4" a="1"/>
  <c r="J191" i="4" s="1"/>
  <c r="J196" i="4" a="1"/>
  <c r="J196" i="4" s="1"/>
  <c r="J202" i="4" a="1"/>
  <c r="J202" i="4" s="1"/>
  <c r="J209" i="4" a="1"/>
  <c r="J209" i="4" s="1"/>
  <c r="J216" i="4" a="1"/>
  <c r="J216" i="4" s="1"/>
  <c r="J223" i="4" a="1"/>
  <c r="J223" i="4" s="1"/>
  <c r="J229" i="4" a="1"/>
  <c r="J229" i="4" s="1"/>
  <c r="J235" i="4" a="1"/>
  <c r="J235" i="4" s="1"/>
  <c r="J15" i="4" a="1"/>
  <c r="J15" i="4" s="1"/>
  <c r="J35" i="4" a="1"/>
  <c r="J35" i="4" s="1"/>
  <c r="J44" i="4" a="1"/>
  <c r="J44" i="4" s="1"/>
  <c r="J51" i="4" a="1"/>
  <c r="J51" i="4" s="1"/>
  <c r="J67" i="4" a="1"/>
  <c r="J67" i="4" s="1"/>
  <c r="J74" i="4" a="1"/>
  <c r="J74" i="4" s="1"/>
  <c r="J95" i="4" a="1"/>
  <c r="J95" i="4" s="1"/>
  <c r="J101" i="4" a="1"/>
  <c r="J101" i="4" s="1"/>
  <c r="J108" i="4" a="1"/>
  <c r="J108" i="4" s="1"/>
  <c r="J122" i="4" a="1"/>
  <c r="J122" i="4" s="1"/>
  <c r="J134" i="4" a="1"/>
  <c r="J134" i="4" s="1"/>
  <c r="J142" i="4" a="1"/>
  <c r="J142" i="4" s="1"/>
  <c r="J148" i="4" a="1"/>
  <c r="J148" i="4" s="1"/>
  <c r="J155" i="4" a="1"/>
  <c r="J155" i="4" s="1"/>
  <c r="J168" i="4" a="1"/>
  <c r="J168" i="4" s="1"/>
  <c r="J174" i="4" a="1"/>
  <c r="J174" i="4" s="1"/>
  <c r="J179" i="4" a="1"/>
  <c r="J179" i="4" s="1"/>
  <c r="J186" i="4" a="1"/>
  <c r="J186" i="4" s="1"/>
  <c r="J192" i="4" a="1"/>
  <c r="J192" i="4" s="1"/>
  <c r="J197" i="4" a="1"/>
  <c r="J197" i="4" s="1"/>
  <c r="J203" i="4" a="1"/>
  <c r="J203" i="4" s="1"/>
  <c r="J210" i="4" a="1"/>
  <c r="J210" i="4" s="1"/>
  <c r="J217" i="4" a="1"/>
  <c r="J217" i="4" s="1"/>
  <c r="J224" i="4" a="1"/>
  <c r="J224" i="4" s="1"/>
  <c r="J230" i="4" a="1"/>
  <c r="J230" i="4" s="1"/>
  <c r="J236" i="4" a="1"/>
  <c r="J236" i="4" s="1"/>
  <c r="J16" i="4" a="1"/>
  <c r="J16" i="4" s="1"/>
  <c r="J27" i="4" a="1"/>
  <c r="J27" i="4" s="1"/>
  <c r="J37" i="4" a="1"/>
  <c r="J37" i="4" s="1"/>
  <c r="J45" i="4" a="1"/>
  <c r="J45" i="4" s="1"/>
  <c r="J54" i="4" a="1"/>
  <c r="J54" i="4" s="1"/>
  <c r="J61" i="4" a="1"/>
  <c r="J61" i="4" s="1"/>
  <c r="J68" i="4" a="1"/>
  <c r="J68" i="4" s="1"/>
  <c r="J75" i="4" a="1"/>
  <c r="J75" i="4" s="1"/>
  <c r="J82" i="4" a="1"/>
  <c r="J82" i="4" s="1"/>
  <c r="J96" i="4" a="1"/>
  <c r="J96" i="4" s="1"/>
  <c r="J102" i="4" a="1"/>
  <c r="J102" i="4" s="1"/>
  <c r="J109" i="4" a="1"/>
  <c r="J109" i="4" s="1"/>
  <c r="J115" i="4" a="1"/>
  <c r="J115" i="4" s="1"/>
  <c r="J129" i="4" a="1"/>
  <c r="J129" i="4" s="1"/>
  <c r="J136" i="4" a="1"/>
  <c r="J136" i="4" s="1"/>
  <c r="J143" i="4" a="1"/>
  <c r="J143" i="4" s="1"/>
  <c r="J149" i="4" a="1"/>
  <c r="J149" i="4" s="1"/>
  <c r="J156" i="4" a="1"/>
  <c r="J156" i="4" s="1"/>
  <c r="J162" i="4" a="1"/>
  <c r="J162" i="4" s="1"/>
  <c r="J175" i="4" a="1"/>
  <c r="J175" i="4" s="1"/>
  <c r="J180" i="4" a="1"/>
  <c r="J180" i="4" s="1"/>
  <c r="J204" i="4" a="1"/>
  <c r="J204" i="4" s="1"/>
  <c r="J231" i="4" a="1"/>
  <c r="J231" i="4" s="1"/>
  <c r="J237" i="4" a="1"/>
  <c r="J237" i="4" s="1"/>
  <c r="J28" i="4" a="1"/>
  <c r="J28" i="4" s="1"/>
  <c r="J38" i="4" a="1"/>
  <c r="J38" i="4" s="1"/>
  <c r="J46" i="4" a="1"/>
  <c r="J46" i="4" s="1"/>
  <c r="J55" i="4" a="1"/>
  <c r="J55" i="4" s="1"/>
  <c r="J62" i="4" a="1"/>
  <c r="J62" i="4" s="1"/>
  <c r="J69" i="4" a="1"/>
  <c r="J69" i="4" s="1"/>
  <c r="J76" i="4" a="1"/>
  <c r="J76" i="4" s="1"/>
  <c r="J83" i="4" a="1"/>
  <c r="J83" i="4" s="1"/>
  <c r="J90" i="4" a="1"/>
  <c r="J90" i="4" s="1"/>
  <c r="J103" i="4" a="1"/>
  <c r="J103" i="4" s="1"/>
  <c r="J110" i="4" a="1"/>
  <c r="J110" i="4" s="1"/>
  <c r="J116" i="4" a="1"/>
  <c r="J116" i="4" s="1"/>
  <c r="J123" i="4" a="1"/>
  <c r="J123" i="4" s="1"/>
  <c r="J130" i="4" a="1"/>
  <c r="J130" i="4" s="1"/>
  <c r="J137" i="4" a="1"/>
  <c r="J137" i="4" s="1"/>
  <c r="J144" i="4" a="1"/>
  <c r="J144" i="4" s="1"/>
  <c r="J150" i="4" a="1"/>
  <c r="J150" i="4" s="1"/>
  <c r="J157" i="4" a="1"/>
  <c r="J157" i="4" s="1"/>
  <c r="J169" i="4" a="1"/>
  <c r="J169" i="4" s="1"/>
  <c r="J176" i="4" a="1"/>
  <c r="J176" i="4" s="1"/>
  <c r="J181" i="4" a="1"/>
  <c r="J181" i="4" s="1"/>
  <c r="J187" i="4" a="1"/>
  <c r="J187" i="4" s="1"/>
  <c r="J193" i="4" a="1"/>
  <c r="J193" i="4" s="1"/>
  <c r="J198" i="4" a="1"/>
  <c r="J198" i="4" s="1"/>
  <c r="J205" i="4" a="1"/>
  <c r="J205" i="4" s="1"/>
  <c r="J211" i="4" a="1"/>
  <c r="J211" i="4" s="1"/>
  <c r="J218" i="4" a="1"/>
  <c r="J218" i="4" s="1"/>
  <c r="J6" i="4" a="1"/>
  <c r="J6" i="4" s="1"/>
  <c r="J19" i="4" a="1"/>
  <c r="J19" i="4" s="1"/>
  <c r="J30" i="4" a="1"/>
  <c r="J30" i="4" s="1"/>
  <c r="J39" i="4" a="1"/>
  <c r="J39" i="4" s="1"/>
  <c r="J56" i="4" a="1"/>
  <c r="J56" i="4" s="1"/>
  <c r="J63" i="4" a="1"/>
  <c r="J63" i="4" s="1"/>
  <c r="J70" i="4" a="1"/>
  <c r="J70" i="4" s="1"/>
  <c r="J78" i="4" a="1"/>
  <c r="J78" i="4" s="1"/>
  <c r="J84" i="4" a="1"/>
  <c r="J84" i="4" s="1"/>
  <c r="J97" i="4" a="1"/>
  <c r="J97" i="4" s="1"/>
  <c r="J104" i="4" a="1"/>
  <c r="J104" i="4" s="1"/>
  <c r="J111" i="4" a="1"/>
  <c r="J111" i="4" s="1"/>
  <c r="J117" i="4" a="1"/>
  <c r="J117" i="4" s="1"/>
  <c r="J151" i="4" a="1"/>
  <c r="J151" i="4" s="1"/>
  <c r="J158" i="4" a="1"/>
  <c r="J158" i="4" s="1"/>
  <c r="J163" i="4" a="1"/>
  <c r="J163" i="4" s="1"/>
  <c r="J182" i="4" a="1"/>
  <c r="J182" i="4" s="1"/>
  <c r="J188" i="4" a="1"/>
  <c r="J188" i="4" s="1"/>
  <c r="J199" i="4" a="1"/>
  <c r="J199" i="4" s="1"/>
  <c r="J206" i="4" a="1"/>
  <c r="J206" i="4" s="1"/>
  <c r="J212" i="4" a="1"/>
  <c r="J212" i="4" s="1"/>
  <c r="J219" i="4" a="1"/>
  <c r="J219" i="4" s="1"/>
  <c r="J226" i="4" a="1"/>
  <c r="J226" i="4" s="1"/>
  <c r="J233" i="4" a="1"/>
  <c r="J233" i="4" s="1"/>
  <c r="J244" i="4" a="1"/>
  <c r="J244" i="4" s="1"/>
  <c r="J250" i="4" a="1"/>
  <c r="J250" i="4" s="1"/>
  <c r="J262" i="4" a="1"/>
  <c r="J262" i="4" s="1"/>
  <c r="J269" i="4" a="1"/>
  <c r="J269" i="4" s="1"/>
  <c r="J275" i="4" a="1"/>
  <c r="J275" i="4" s="1"/>
  <c r="J295" i="4" a="1"/>
  <c r="J295" i="4" s="1"/>
  <c r="J301" i="4" a="1"/>
  <c r="J301" i="4" s="1"/>
  <c r="J313" i="4" a="1"/>
  <c r="J313" i="4" s="1"/>
  <c r="J320" i="4" a="1"/>
  <c r="J320" i="4" s="1"/>
  <c r="J350" i="4" a="1"/>
  <c r="J350" i="4" s="1"/>
  <c r="J357" i="4" a="1"/>
  <c r="J357" i="4" s="1"/>
  <c r="J371" i="4" a="1"/>
  <c r="J371" i="4" s="1"/>
  <c r="J379" i="4" a="1"/>
  <c r="J379" i="4" s="1"/>
  <c r="J387" i="4" a="1"/>
  <c r="J387" i="4" s="1"/>
  <c r="J393" i="4" a="1"/>
  <c r="J393" i="4" s="1"/>
  <c r="J400" i="4" a="1"/>
  <c r="J400" i="4" s="1"/>
  <c r="J408" i="4" a="1"/>
  <c r="J408" i="4" s="1"/>
  <c r="J416" i="4" a="1"/>
  <c r="J416" i="4" s="1"/>
  <c r="J423" i="4" a="1"/>
  <c r="J423" i="4" s="1"/>
  <c r="J429" i="4" a="1"/>
  <c r="J429" i="4" s="1"/>
  <c r="J437" i="4" a="1"/>
  <c r="J437" i="4" s="1"/>
  <c r="J445" i="4" a="1"/>
  <c r="J445" i="4" s="1"/>
  <c r="J452" i="4" a="1"/>
  <c r="J452" i="4" s="1"/>
  <c r="J459" i="4" a="1"/>
  <c r="J459" i="4" s="1"/>
  <c r="J466" i="4" a="1"/>
  <c r="J466" i="4" s="1"/>
  <c r="J473" i="4" a="1"/>
  <c r="J473" i="4" s="1"/>
  <c r="J481" i="4" a="1"/>
  <c r="J481" i="4" s="1"/>
  <c r="J494" i="4" a="1"/>
  <c r="J494" i="4" s="1"/>
  <c r="J501" i="4" a="1"/>
  <c r="J501" i="4" s="1"/>
  <c r="J509" i="4" a="1"/>
  <c r="J509" i="4" s="1"/>
  <c r="J516" i="4" a="1"/>
  <c r="J516" i="4" s="1"/>
  <c r="J523" i="4" a="1"/>
  <c r="J523" i="4" s="1"/>
  <c r="J530" i="4" a="1"/>
  <c r="J530" i="4" s="1"/>
  <c r="J538" i="4" a="1"/>
  <c r="J538" i="4" s="1"/>
  <c r="J546" i="4" a="1"/>
  <c r="J546" i="4" s="1"/>
  <c r="J552" i="4" a="1"/>
  <c r="J552" i="4" s="1"/>
  <c r="J558" i="4" a="1"/>
  <c r="J558" i="4" s="1"/>
  <c r="J564" i="4" a="1"/>
  <c r="J564" i="4" s="1"/>
  <c r="J569" i="4" a="1"/>
  <c r="J569" i="4" s="1"/>
  <c r="J580" i="4" a="1"/>
  <c r="J580" i="4" s="1"/>
  <c r="J585" i="4" a="1"/>
  <c r="J585" i="4" s="1"/>
  <c r="J591" i="4" a="1"/>
  <c r="J591" i="4" s="1"/>
  <c r="J599" i="4" a="1"/>
  <c r="J599" i="4" s="1"/>
  <c r="J607" i="4" a="1"/>
  <c r="J607" i="4" s="1"/>
  <c r="J615" i="4" a="1"/>
  <c r="J615" i="4" s="1"/>
  <c r="J623" i="4" a="1"/>
  <c r="J623" i="4" s="1"/>
  <c r="J631" i="4" a="1"/>
  <c r="J631" i="4" s="1"/>
  <c r="J639" i="4" a="1"/>
  <c r="J639" i="4" s="1"/>
  <c r="J647" i="4" a="1"/>
  <c r="J647" i="4" s="1"/>
  <c r="J655" i="4" a="1"/>
  <c r="J655" i="4" s="1"/>
  <c r="J663" i="4" a="1"/>
  <c r="J663" i="4" s="1"/>
  <c r="J671" i="4" a="1"/>
  <c r="J671" i="4" s="1"/>
  <c r="J679" i="4" a="1"/>
  <c r="J679" i="4" s="1"/>
  <c r="J687" i="4" a="1"/>
  <c r="J687" i="4" s="1"/>
  <c r="J695" i="4" a="1"/>
  <c r="J695" i="4" s="1"/>
  <c r="J703" i="4" a="1"/>
  <c r="J703" i="4" s="1"/>
  <c r="J711" i="4" a="1"/>
  <c r="J711" i="4" s="1"/>
  <c r="J719" i="4" a="1"/>
  <c r="J719" i="4" s="1"/>
  <c r="I8" i="4" a="1"/>
  <c r="I8" i="4" s="1"/>
  <c r="I14" i="4" a="1"/>
  <c r="I14" i="4" s="1"/>
  <c r="I19" i="4" a="1"/>
  <c r="I19" i="4" s="1"/>
  <c r="I26" i="4" a="1"/>
  <c r="I26" i="4" s="1"/>
  <c r="I32" i="4" a="1"/>
  <c r="I32" i="4" s="1"/>
  <c r="I37" i="4" a="1"/>
  <c r="I37" i="4" s="1"/>
  <c r="I43" i="4" a="1"/>
  <c r="I43" i="4" s="1"/>
  <c r="I56" i="4" a="1"/>
  <c r="I56" i="4" s="1"/>
  <c r="I61" i="4" a="1"/>
  <c r="I61" i="4" s="1"/>
  <c r="I73" i="4" a="1"/>
  <c r="I73" i="4" s="1"/>
  <c r="I80" i="4" a="1"/>
  <c r="I80" i="4" s="1"/>
  <c r="I85" i="4" a="1"/>
  <c r="I85" i="4" s="1"/>
  <c r="I103" i="4" a="1"/>
  <c r="I103" i="4" s="1"/>
  <c r="I109" i="4" a="1"/>
  <c r="I109" i="4" s="1"/>
  <c r="I128" i="4" a="1"/>
  <c r="I128" i="4" s="1"/>
  <c r="I133" i="4" a="1"/>
  <c r="I133" i="4" s="1"/>
  <c r="I138" i="4" a="1"/>
  <c r="I138" i="4" s="1"/>
  <c r="I150" i="4" a="1"/>
  <c r="I150" i="4" s="1"/>
  <c r="I156" i="4" a="1"/>
  <c r="I156" i="4" s="1"/>
  <c r="I162" i="4" a="1"/>
  <c r="I162" i="4" s="1"/>
  <c r="I179" i="4" a="1"/>
  <c r="I179" i="4" s="1"/>
  <c r="I186" i="4" a="1"/>
  <c r="I186" i="4" s="1"/>
  <c r="I198" i="4" a="1"/>
  <c r="I198" i="4" s="1"/>
  <c r="J260" i="4" a="1"/>
  <c r="J260" i="4" s="1"/>
  <c r="J273" i="4" a="1"/>
  <c r="J273" i="4" s="1"/>
  <c r="J286" i="4" a="1"/>
  <c r="J286" i="4" s="1"/>
  <c r="J334" i="4" a="1"/>
  <c r="J334" i="4" s="1"/>
  <c r="J347" i="4" a="1"/>
  <c r="J347" i="4" s="1"/>
  <c r="J361" i="4" a="1"/>
  <c r="J361" i="4" s="1"/>
  <c r="J376" i="4" a="1"/>
  <c r="J376" i="4" s="1"/>
  <c r="J391" i="4" a="1"/>
  <c r="J391" i="4" s="1"/>
  <c r="J405" i="4" a="1"/>
  <c r="J405" i="4" s="1"/>
  <c r="J420" i="4" a="1"/>
  <c r="J420" i="4" s="1"/>
  <c r="J434" i="4" a="1"/>
  <c r="J434" i="4" s="1"/>
  <c r="J450" i="4" a="1"/>
  <c r="J450" i="4" s="1"/>
  <c r="J463" i="4" a="1"/>
  <c r="J463" i="4" s="1"/>
  <c r="J478" i="4" a="1"/>
  <c r="J478" i="4" s="1"/>
  <c r="J506" i="4" a="1"/>
  <c r="J506" i="4" s="1"/>
  <c r="J520" i="4" a="1"/>
  <c r="J520" i="4" s="1"/>
  <c r="J535" i="4" a="1"/>
  <c r="J535" i="4" s="1"/>
  <c r="J550" i="4" a="1"/>
  <c r="J550" i="4" s="1"/>
  <c r="J562" i="4" a="1"/>
  <c r="J562" i="4" s="1"/>
  <c r="J573" i="4" a="1"/>
  <c r="J573" i="4" s="1"/>
  <c r="J583" i="4" a="1"/>
  <c r="J583" i="4" s="1"/>
  <c r="J596" i="4" a="1"/>
  <c r="J596" i="4" s="1"/>
  <c r="J612" i="4" a="1"/>
  <c r="J612" i="4" s="1"/>
  <c r="J628" i="4" a="1"/>
  <c r="J628" i="4" s="1"/>
  <c r="J644" i="4" a="1"/>
  <c r="J644" i="4" s="1"/>
  <c r="J660" i="4" a="1"/>
  <c r="J660" i="4" s="1"/>
  <c r="J676" i="4" a="1"/>
  <c r="J676" i="4" s="1"/>
  <c r="J692" i="4" a="1"/>
  <c r="J692" i="4" s="1"/>
  <c r="J708" i="4" a="1"/>
  <c r="J708" i="4" s="1"/>
  <c r="I5" i="4" a="1"/>
  <c r="I5" i="4" s="1"/>
  <c r="I29" i="4" a="1"/>
  <c r="I29" i="4" s="1"/>
  <c r="I41" i="4" a="1"/>
  <c r="I41" i="4" s="1"/>
  <c r="I53" i="4" a="1"/>
  <c r="I53" i="4" s="1"/>
  <c r="I65" i="4" a="1"/>
  <c r="I65" i="4" s="1"/>
  <c r="I77" i="4" a="1"/>
  <c r="I77" i="4" s="1"/>
  <c r="I89" i="4" a="1"/>
  <c r="I89" i="4" s="1"/>
  <c r="I100" i="4" a="1"/>
  <c r="I100" i="4" s="1"/>
  <c r="I113" i="4" a="1"/>
  <c r="I113" i="4" s="1"/>
  <c r="I125" i="4" a="1"/>
  <c r="I125" i="4" s="1"/>
  <c r="I147" i="4" a="1"/>
  <c r="I147" i="4" s="1"/>
  <c r="I160" i="4" a="1"/>
  <c r="I160" i="4" s="1"/>
  <c r="I172" i="4" a="1"/>
  <c r="I172" i="4" s="1"/>
  <c r="I184" i="4" a="1"/>
  <c r="I184" i="4" s="1"/>
  <c r="I195" i="4" a="1"/>
  <c r="I195" i="4" s="1"/>
  <c r="I205" i="4" a="1"/>
  <c r="I205" i="4" s="1"/>
  <c r="I223" i="4" a="1"/>
  <c r="I223" i="4" s="1"/>
  <c r="I228" i="4" a="1"/>
  <c r="I228" i="4" s="1"/>
  <c r="I240" i="4" a="1"/>
  <c r="I240" i="4" s="1"/>
  <c r="I245" i="4" a="1"/>
  <c r="I245" i="4" s="1"/>
  <c r="I251" i="4" a="1"/>
  <c r="I251" i="4" s="1"/>
  <c r="I257" i="4" a="1"/>
  <c r="I257" i="4" s="1"/>
  <c r="I262" i="4" a="1"/>
  <c r="I262" i="4" s="1"/>
  <c r="I267" i="4" a="1"/>
  <c r="I267" i="4" s="1"/>
  <c r="I280" i="4" a="1"/>
  <c r="I280" i="4" s="1"/>
  <c r="I285" i="4" a="1"/>
  <c r="I285" i="4" s="1"/>
  <c r="I297" i="4" a="1"/>
  <c r="I297" i="4" s="1"/>
  <c r="I303" i="4" a="1"/>
  <c r="I303" i="4" s="1"/>
  <c r="I308" i="4" a="1"/>
  <c r="I308" i="4" s="1"/>
  <c r="I331" i="4" a="1"/>
  <c r="I331" i="4" s="1"/>
  <c r="I337" i="4" a="1"/>
  <c r="I337" i="4" s="1"/>
  <c r="I348" i="4" a="1"/>
  <c r="I348" i="4" s="1"/>
  <c r="I355" i="4" a="1"/>
  <c r="I355" i="4" s="1"/>
  <c r="I363" i="4" a="1"/>
  <c r="I363" i="4" s="1"/>
  <c r="I369" i="4" a="1"/>
  <c r="I369" i="4" s="1"/>
  <c r="I374" i="4" a="1"/>
  <c r="I374" i="4" s="1"/>
  <c r="I380" i="4" a="1"/>
  <c r="I380" i="4" s="1"/>
  <c r="I386" i="4" a="1"/>
  <c r="I386" i="4" s="1"/>
  <c r="I391" i="4" a="1"/>
  <c r="I391" i="4" s="1"/>
  <c r="I396" i="4" a="1"/>
  <c r="I396" i="4" s="1"/>
  <c r="I402" i="4" a="1"/>
  <c r="I402" i="4" s="1"/>
  <c r="I407" i="4" a="1"/>
  <c r="I407" i="4" s="1"/>
  <c r="I440" i="4" a="1"/>
  <c r="I440" i="4" s="1"/>
  <c r="I445" i="4" a="1"/>
  <c r="I445" i="4" s="1"/>
  <c r="I451" i="4" a="1"/>
  <c r="I451" i="4" s="1"/>
  <c r="J225" i="4" a="1"/>
  <c r="J225" i="4" s="1"/>
  <c r="J249" i="4" a="1"/>
  <c r="J249" i="4" s="1"/>
  <c r="J261" i="4" a="1"/>
  <c r="J261" i="4" s="1"/>
  <c r="J274" i="4" a="1"/>
  <c r="J274" i="4" s="1"/>
  <c r="J287" i="4" a="1"/>
  <c r="J287" i="4" s="1"/>
  <c r="J299" i="4" a="1"/>
  <c r="J299" i="4" s="1"/>
  <c r="J311" i="4" a="1"/>
  <c r="J311" i="4" s="1"/>
  <c r="J323" i="4" a="1"/>
  <c r="J323" i="4" s="1"/>
  <c r="J335" i="4" a="1"/>
  <c r="J335" i="4" s="1"/>
  <c r="J348" i="4" a="1"/>
  <c r="J348" i="4" s="1"/>
  <c r="J362" i="4" a="1"/>
  <c r="J362" i="4" s="1"/>
  <c r="J377" i="4" a="1"/>
  <c r="J377" i="4" s="1"/>
  <c r="J406" i="4" a="1"/>
  <c r="J406" i="4" s="1"/>
  <c r="J421" i="4" a="1"/>
  <c r="J421" i="4" s="1"/>
  <c r="J435" i="4" a="1"/>
  <c r="J435" i="4" s="1"/>
  <c r="J451" i="4" a="1"/>
  <c r="J451" i="4" s="1"/>
  <c r="J464" i="4" a="1"/>
  <c r="J464" i="4" s="1"/>
  <c r="J479" i="4" a="1"/>
  <c r="J479" i="4" s="1"/>
  <c r="J492" i="4" a="1"/>
  <c r="J492" i="4" s="1"/>
  <c r="J507" i="4" a="1"/>
  <c r="J507" i="4" s="1"/>
  <c r="J521" i="4" a="1"/>
  <c r="J521" i="4" s="1"/>
  <c r="J536" i="4" a="1"/>
  <c r="J536" i="4" s="1"/>
  <c r="J551" i="4" a="1"/>
  <c r="J551" i="4" s="1"/>
  <c r="J563" i="4" a="1"/>
  <c r="J563" i="4" s="1"/>
  <c r="J584" i="4" a="1"/>
  <c r="J584" i="4" s="1"/>
  <c r="J597" i="4" a="1"/>
  <c r="J597" i="4" s="1"/>
  <c r="J613" i="4" a="1"/>
  <c r="J613" i="4" s="1"/>
  <c r="J629" i="4" a="1"/>
  <c r="J629" i="4" s="1"/>
  <c r="J645" i="4" a="1"/>
  <c r="J645" i="4" s="1"/>
  <c r="J661" i="4" a="1"/>
  <c r="J661" i="4" s="1"/>
  <c r="J677" i="4" a="1"/>
  <c r="J677" i="4" s="1"/>
  <c r="J693" i="4" a="1"/>
  <c r="J693" i="4" s="1"/>
  <c r="J709" i="4" a="1"/>
  <c r="J709" i="4" s="1"/>
  <c r="I6" i="4" a="1"/>
  <c r="I6" i="4" s="1"/>
  <c r="I18" i="4" a="1"/>
  <c r="I18" i="4" s="1"/>
  <c r="I30" i="4" a="1"/>
  <c r="I30" i="4" s="1"/>
  <c r="I54" i="4" a="1"/>
  <c r="I54" i="4" s="1"/>
  <c r="I78" i="4" a="1"/>
  <c r="I78" i="4" s="1"/>
  <c r="I101" i="4" a="1"/>
  <c r="I101" i="4" s="1"/>
  <c r="I126" i="4" a="1"/>
  <c r="I126" i="4" s="1"/>
  <c r="I137" i="4" a="1"/>
  <c r="I137" i="4" s="1"/>
  <c r="I148" i="4" a="1"/>
  <c r="I148" i="4" s="1"/>
  <c r="I173" i="4" a="1"/>
  <c r="I173" i="4" s="1"/>
  <c r="I185" i="4" a="1"/>
  <c r="I185" i="4" s="1"/>
  <c r="I196" i="4" a="1"/>
  <c r="I196" i="4" s="1"/>
  <c r="I206" i="4" a="1"/>
  <c r="I206" i="4" s="1"/>
  <c r="I211" i="4" a="1"/>
  <c r="I211" i="4" s="1"/>
  <c r="I218" i="4" a="1"/>
  <c r="I218" i="4" s="1"/>
  <c r="I224" i="4" a="1"/>
  <c r="I224" i="4" s="1"/>
  <c r="I229" i="4" a="1"/>
  <c r="I229" i="4" s="1"/>
  <c r="I234" i="4" a="1"/>
  <c r="I234" i="4" s="1"/>
  <c r="I246" i="4" a="1"/>
  <c r="I246" i="4" s="1"/>
  <c r="I252" i="4" a="1"/>
  <c r="I252" i="4" s="1"/>
  <c r="I263" i="4" a="1"/>
  <c r="I263" i="4" s="1"/>
  <c r="I268" i="4" a="1"/>
  <c r="I268" i="4" s="1"/>
  <c r="I274" i="4" a="1"/>
  <c r="I274" i="4" s="1"/>
  <c r="I281" i="4" a="1"/>
  <c r="I281" i="4" s="1"/>
  <c r="I286" i="4" a="1"/>
  <c r="I286" i="4" s="1"/>
  <c r="I291" i="4" a="1"/>
  <c r="I291" i="4" s="1"/>
  <c r="I304" i="4" a="1"/>
  <c r="I304" i="4" s="1"/>
  <c r="I309" i="4" a="1"/>
  <c r="I309" i="4" s="1"/>
  <c r="I315" i="4" a="1"/>
  <c r="I315" i="4" s="1"/>
  <c r="I321" i="4" a="1"/>
  <c r="I321" i="4" s="1"/>
  <c r="I326" i="4" a="1"/>
  <c r="I326" i="4" s="1"/>
  <c r="I332" i="4" a="1"/>
  <c r="I332" i="4" s="1"/>
  <c r="I343" i="4" a="1"/>
  <c r="I343" i="4" s="1"/>
  <c r="I349" i="4" a="1"/>
  <c r="I349" i="4" s="1"/>
  <c r="I356" i="4" a="1"/>
  <c r="I356" i="4" s="1"/>
  <c r="I370" i="4" a="1"/>
  <c r="I370" i="4" s="1"/>
  <c r="I375" i="4" a="1"/>
  <c r="I375" i="4" s="1"/>
  <c r="J232" i="4" a="1"/>
  <c r="J232" i="4" s="1"/>
  <c r="J288" i="4" a="1"/>
  <c r="J288" i="4" s="1"/>
  <c r="J300" i="4" a="1"/>
  <c r="J300" i="4" s="1"/>
  <c r="J312" i="4" a="1"/>
  <c r="J312" i="4" s="1"/>
  <c r="J324" i="4" a="1"/>
  <c r="J324" i="4" s="1"/>
  <c r="J336" i="4" a="1"/>
  <c r="J336" i="4" s="1"/>
  <c r="J349" i="4" a="1"/>
  <c r="J349" i="4" s="1"/>
  <c r="J363" i="4" a="1"/>
  <c r="J363" i="4" s="1"/>
  <c r="J378" i="4" a="1"/>
  <c r="J378" i="4" s="1"/>
  <c r="J392" i="4" a="1"/>
  <c r="J392" i="4" s="1"/>
  <c r="J407" i="4" a="1"/>
  <c r="J407" i="4" s="1"/>
  <c r="J422" i="4" a="1"/>
  <c r="J422" i="4" s="1"/>
  <c r="J436" i="4" a="1"/>
  <c r="J436" i="4" s="1"/>
  <c r="J465" i="4" a="1"/>
  <c r="J465" i="4" s="1"/>
  <c r="J480" i="4" a="1"/>
  <c r="J480" i="4" s="1"/>
  <c r="J493" i="4" a="1"/>
  <c r="J493" i="4" s="1"/>
  <c r="J508" i="4" a="1"/>
  <c r="J508" i="4" s="1"/>
  <c r="J522" i="4" a="1"/>
  <c r="J522" i="4" s="1"/>
  <c r="J537" i="4" a="1"/>
  <c r="J537" i="4" s="1"/>
  <c r="J574" i="4" a="1"/>
  <c r="J574" i="4" s="1"/>
  <c r="J598" i="4" a="1"/>
  <c r="J598" i="4" s="1"/>
  <c r="J614" i="4" a="1"/>
  <c r="J614" i="4" s="1"/>
  <c r="J630" i="4" a="1"/>
  <c r="J630" i="4" s="1"/>
  <c r="J646" i="4" a="1"/>
  <c r="J646" i="4" s="1"/>
  <c r="J662" i="4" a="1"/>
  <c r="J662" i="4" s="1"/>
  <c r="J678" i="4" a="1"/>
  <c r="J678" i="4" s="1"/>
  <c r="J694" i="4" a="1"/>
  <c r="J694" i="4" s="1"/>
  <c r="J710" i="4" a="1"/>
  <c r="J710" i="4" s="1"/>
  <c r="I7" i="4" a="1"/>
  <c r="I7" i="4" s="1"/>
  <c r="I31" i="4" a="1"/>
  <c r="I31" i="4" s="1"/>
  <c r="I42" i="4" a="1"/>
  <c r="I42" i="4" s="1"/>
  <c r="I55" i="4" a="1"/>
  <c r="I55" i="4" s="1"/>
  <c r="I66" i="4" a="1"/>
  <c r="I66" i="4" s="1"/>
  <c r="I79" i="4" a="1"/>
  <c r="I79" i="4" s="1"/>
  <c r="I90" i="4" a="1"/>
  <c r="I90" i="4" s="1"/>
  <c r="I102" i="4" a="1"/>
  <c r="I102" i="4" s="1"/>
  <c r="I114" i="4" a="1"/>
  <c r="I114" i="4" s="1"/>
  <c r="I127" i="4" a="1"/>
  <c r="I127" i="4" s="1"/>
  <c r="I149" i="4" a="1"/>
  <c r="I149" i="4" s="1"/>
  <c r="I161" i="4" a="1"/>
  <c r="I161" i="4" s="1"/>
  <c r="I174" i="4" a="1"/>
  <c r="I174" i="4" s="1"/>
  <c r="I197" i="4" a="1"/>
  <c r="I197" i="4" s="1"/>
  <c r="I207" i="4" a="1"/>
  <c r="I207" i="4" s="1"/>
  <c r="I212" i="4" a="1"/>
  <c r="I212" i="4" s="1"/>
  <c r="I241" i="4" a="1"/>
  <c r="I241" i="4" s="1"/>
  <c r="I247" i="4" a="1"/>
  <c r="I247" i="4" s="1"/>
  <c r="I258" i="4" a="1"/>
  <c r="I258" i="4" s="1"/>
  <c r="I264" i="4" a="1"/>
  <c r="I264" i="4" s="1"/>
  <c r="I269" i="4" a="1"/>
  <c r="I269" i="4" s="1"/>
  <c r="I287" i="4" a="1"/>
  <c r="I287" i="4" s="1"/>
  <c r="I292" i="4" a="1"/>
  <c r="I292" i="4" s="1"/>
  <c r="I298" i="4" a="1"/>
  <c r="I298" i="4" s="1"/>
  <c r="I310" i="4" a="1"/>
  <c r="I310" i="4" s="1"/>
  <c r="I316" i="4" a="1"/>
  <c r="I316" i="4" s="1"/>
  <c r="I327" i="4" a="1"/>
  <c r="I327" i="4" s="1"/>
  <c r="I333" i="4" a="1"/>
  <c r="I333" i="4" s="1"/>
  <c r="I338" i="4" a="1"/>
  <c r="I338" i="4" s="1"/>
  <c r="I350" i="4" a="1"/>
  <c r="I350" i="4" s="1"/>
  <c r="I357" i="4" a="1"/>
  <c r="I357" i="4" s="1"/>
  <c r="I364" i="4" a="1"/>
  <c r="I364" i="4" s="1"/>
  <c r="I376" i="4" a="1"/>
  <c r="I376" i="4" s="1"/>
  <c r="I381" i="4" a="1"/>
  <c r="I381" i="4" s="1"/>
  <c r="I387" i="4" a="1"/>
  <c r="I387" i="4" s="1"/>
  <c r="I392" i="4" a="1"/>
  <c r="I392" i="4" s="1"/>
  <c r="I397" i="4" a="1"/>
  <c r="I397" i="4" s="1"/>
  <c r="J242" i="4" a="1"/>
  <c r="J242" i="4" s="1"/>
  <c r="J255" i="4" a="1"/>
  <c r="J255" i="4" s="1"/>
  <c r="J267" i="4" a="1"/>
  <c r="J267" i="4" s="1"/>
  <c r="J293" i="4" a="1"/>
  <c r="J293" i="4" s="1"/>
  <c r="J305" i="4" a="1"/>
  <c r="J305" i="4" s="1"/>
  <c r="J318" i="4" a="1"/>
  <c r="J318" i="4" s="1"/>
  <c r="J341" i="4" a="1"/>
  <c r="J341" i="4" s="1"/>
  <c r="J369" i="4" a="1"/>
  <c r="J369" i="4" s="1"/>
  <c r="J385" i="4" a="1"/>
  <c r="J385" i="4" s="1"/>
  <c r="J398" i="4" a="1"/>
  <c r="J398" i="4" s="1"/>
  <c r="J414" i="4" a="1"/>
  <c r="J414" i="4" s="1"/>
  <c r="J443" i="4" a="1"/>
  <c r="J443" i="4" s="1"/>
  <c r="J457" i="4" a="1"/>
  <c r="J457" i="4" s="1"/>
  <c r="J471" i="4" a="1"/>
  <c r="J471" i="4" s="1"/>
  <c r="J486" i="4" a="1"/>
  <c r="J486" i="4" s="1"/>
  <c r="J515" i="4" a="1"/>
  <c r="J515" i="4" s="1"/>
  <c r="J528" i="4" a="1"/>
  <c r="J528" i="4" s="1"/>
  <c r="J544" i="4" a="1"/>
  <c r="J544" i="4" s="1"/>
  <c r="J578" i="4" a="1"/>
  <c r="J578" i="4" s="1"/>
  <c r="J589" i="4" a="1"/>
  <c r="J589" i="4" s="1"/>
  <c r="J605" i="4" a="1"/>
  <c r="J605" i="4" s="1"/>
  <c r="J621" i="4" a="1"/>
  <c r="J621" i="4" s="1"/>
  <c r="J637" i="4" a="1"/>
  <c r="J637" i="4" s="1"/>
  <c r="J653" i="4" a="1"/>
  <c r="J653" i="4" s="1"/>
  <c r="J669" i="4" a="1"/>
  <c r="J669" i="4" s="1"/>
  <c r="J685" i="4" a="1"/>
  <c r="J685" i="4" s="1"/>
  <c r="J701" i="4" a="1"/>
  <c r="J701" i="4" s="1"/>
  <c r="J717" i="4" a="1"/>
  <c r="J717" i="4" s="1"/>
  <c r="I12" i="4" a="1"/>
  <c r="I12" i="4" s="1"/>
  <c r="I25" i="4" a="1"/>
  <c r="I25" i="4" s="1"/>
  <c r="I35" i="4" a="1"/>
  <c r="I35" i="4" s="1"/>
  <c r="I60" i="4" a="1"/>
  <c r="I60" i="4" s="1"/>
  <c r="I72" i="4" a="1"/>
  <c r="I72" i="4" s="1"/>
  <c r="I83" i="4" a="1"/>
  <c r="I83" i="4" s="1"/>
  <c r="I95" i="4" a="1"/>
  <c r="I95" i="4" s="1"/>
  <c r="I107" i="4" a="1"/>
  <c r="I107" i="4" s="1"/>
  <c r="I120" i="4" a="1"/>
  <c r="I120" i="4" s="1"/>
  <c r="I131" i="4" a="1"/>
  <c r="I131" i="4" s="1"/>
  <c r="I143" i="4" a="1"/>
  <c r="I143" i="4" s="1"/>
  <c r="I167" i="4" a="1"/>
  <c r="I167" i="4" s="1"/>
  <c r="I178" i="4" a="1"/>
  <c r="I178" i="4" s="1"/>
  <c r="I191" i="4" a="1"/>
  <c r="I191" i="4" s="1"/>
  <c r="I202" i="4" a="1"/>
  <c r="I202" i="4" s="1"/>
  <c r="I209" i="4" a="1"/>
  <c r="I209" i="4" s="1"/>
  <c r="I215" i="4" a="1"/>
  <c r="I215" i="4" s="1"/>
  <c r="I226" i="4" a="1"/>
  <c r="I226" i="4" s="1"/>
  <c r="I232" i="4" a="1"/>
  <c r="I232" i="4" s="1"/>
  <c r="I237" i="4" a="1"/>
  <c r="I237" i="4" s="1"/>
  <c r="I255" i="4" a="1"/>
  <c r="I255" i="4" s="1"/>
  <c r="I260" i="4" a="1"/>
  <c r="I260" i="4" s="1"/>
  <c r="I272" i="4" a="1"/>
  <c r="I272" i="4" s="1"/>
  <c r="I277" i="4" a="1"/>
  <c r="I277" i="4" s="1"/>
  <c r="I283" i="4" a="1"/>
  <c r="I283" i="4" s="1"/>
  <c r="I289" i="4" a="1"/>
  <c r="I289" i="4" s="1"/>
  <c r="I295" i="4" a="1"/>
  <c r="I295" i="4" s="1"/>
  <c r="I301" i="4" a="1"/>
  <c r="I301" i="4" s="1"/>
  <c r="I306" i="4" a="1"/>
  <c r="I306" i="4" s="1"/>
  <c r="I313" i="4" a="1"/>
  <c r="I313" i="4" s="1"/>
  <c r="I318" i="4" a="1"/>
  <c r="I318" i="4" s="1"/>
  <c r="I323" i="4" a="1"/>
  <c r="I323" i="4" s="1"/>
  <c r="I329" i="4" a="1"/>
  <c r="I329" i="4" s="1"/>
  <c r="I335" i="4" a="1"/>
  <c r="I335" i="4" s="1"/>
  <c r="I340" i="4" a="1"/>
  <c r="I340" i="4" s="1"/>
  <c r="I346" i="4" a="1"/>
  <c r="I346" i="4" s="1"/>
  <c r="I360" i="4" a="1"/>
  <c r="I360" i="4" s="1"/>
  <c r="I367" i="4" a="1"/>
  <c r="I367" i="4" s="1"/>
  <c r="I372" i="4" a="1"/>
  <c r="I372" i="4" s="1"/>
  <c r="I383" i="4" a="1"/>
  <c r="I383" i="4" s="1"/>
  <c r="J259" i="4" a="1"/>
  <c r="J259" i="4" s="1"/>
  <c r="J285" i="4" a="1"/>
  <c r="J285" i="4" s="1"/>
  <c r="J310" i="4" a="1"/>
  <c r="J310" i="4" s="1"/>
  <c r="J360" i="4" a="1"/>
  <c r="J360" i="4" s="1"/>
  <c r="J390" i="4" a="1"/>
  <c r="J390" i="4" s="1"/>
  <c r="J449" i="4" a="1"/>
  <c r="J449" i="4" s="1"/>
  <c r="J477" i="4" a="1"/>
  <c r="J477" i="4" s="1"/>
  <c r="J505" i="4" a="1"/>
  <c r="J505" i="4" s="1"/>
  <c r="J534" i="4" a="1"/>
  <c r="J534" i="4" s="1"/>
  <c r="J582" i="4" a="1"/>
  <c r="J582" i="4" s="1"/>
  <c r="J611" i="4" a="1"/>
  <c r="J611" i="4" s="1"/>
  <c r="J643" i="4" a="1"/>
  <c r="J643" i="4" s="1"/>
  <c r="J675" i="4" a="1"/>
  <c r="J675" i="4" s="1"/>
  <c r="J707" i="4" a="1"/>
  <c r="J707" i="4" s="1"/>
  <c r="I17" i="4" a="1"/>
  <c r="I17" i="4" s="1"/>
  <c r="I136" i="4" a="1"/>
  <c r="I136" i="4" s="1"/>
  <c r="I159" i="4" a="1"/>
  <c r="I159" i="4" s="1"/>
  <c r="I183" i="4" a="1"/>
  <c r="I183" i="4" s="1"/>
  <c r="I204" i="4" a="1"/>
  <c r="I204" i="4" s="1"/>
  <c r="I217" i="4" a="1"/>
  <c r="I217" i="4" s="1"/>
  <c r="I227" i="4" a="1"/>
  <c r="I227" i="4" s="1"/>
  <c r="I239" i="4" a="1"/>
  <c r="I239" i="4" s="1"/>
  <c r="I273" i="4" a="1"/>
  <c r="I273" i="4" s="1"/>
  <c r="I307" i="4" a="1"/>
  <c r="I307" i="4" s="1"/>
  <c r="I320" i="4" a="1"/>
  <c r="I320" i="4" s="1"/>
  <c r="I330" i="4" a="1"/>
  <c r="I330" i="4" s="1"/>
  <c r="I342" i="4" a="1"/>
  <c r="I342" i="4" s="1"/>
  <c r="I354" i="4" a="1"/>
  <c r="I354" i="4" s="1"/>
  <c r="I390" i="4" a="1"/>
  <c r="I390" i="4" s="1"/>
  <c r="I408" i="4" a="1"/>
  <c r="I408" i="4" s="1"/>
  <c r="I414" i="4" a="1"/>
  <c r="I414" i="4" s="1"/>
  <c r="I420" i="4" a="1"/>
  <c r="I420" i="4" s="1"/>
  <c r="I438" i="4" a="1"/>
  <c r="I438" i="4" s="1"/>
  <c r="I457" i="4" a="1"/>
  <c r="I457" i="4" s="1"/>
  <c r="I463" i="4" a="1"/>
  <c r="I463" i="4" s="1"/>
  <c r="I468" i="4" a="1"/>
  <c r="I468" i="4" s="1"/>
  <c r="I475" i="4" a="1"/>
  <c r="I475" i="4" s="1"/>
  <c r="I480" i="4" a="1"/>
  <c r="I480" i="4" s="1"/>
  <c r="I486" i="4" a="1"/>
  <c r="I486" i="4" s="1"/>
  <c r="I492" i="4" a="1"/>
  <c r="I492" i="4" s="1"/>
  <c r="I505" i="4" a="1"/>
  <c r="I505" i="4" s="1"/>
  <c r="I511" i="4" a="1"/>
  <c r="I511" i="4" s="1"/>
  <c r="I517" i="4" a="1"/>
  <c r="I517" i="4" s="1"/>
  <c r="I530" i="4" a="1"/>
  <c r="I530" i="4" s="1"/>
  <c r="I536" i="4" a="1"/>
  <c r="I536" i="4" s="1"/>
  <c r="I542" i="4" a="1"/>
  <c r="I542" i="4" s="1"/>
  <c r="I548" i="4" a="1"/>
  <c r="I548" i="4" s="1"/>
  <c r="J238" i="4" a="1"/>
  <c r="J238" i="4" s="1"/>
  <c r="J291" i="4" a="1"/>
  <c r="J291" i="4" s="1"/>
  <c r="J316" i="4" a="1"/>
  <c r="J316" i="4" s="1"/>
  <c r="J339" i="4" a="1"/>
  <c r="J339" i="4" s="1"/>
  <c r="J367" i="4" a="1"/>
  <c r="J367" i="4" s="1"/>
  <c r="J396" i="4" a="1"/>
  <c r="J396" i="4" s="1"/>
  <c r="J426" i="4" a="1"/>
  <c r="J426" i="4" s="1"/>
  <c r="J484" i="4" a="1"/>
  <c r="J484" i="4" s="1"/>
  <c r="J513" i="4" a="1"/>
  <c r="J513" i="4" s="1"/>
  <c r="J542" i="4" a="1"/>
  <c r="J542" i="4" s="1"/>
  <c r="J566" i="4" a="1"/>
  <c r="J566" i="4" s="1"/>
  <c r="J588" i="4" a="1"/>
  <c r="J588" i="4" s="1"/>
  <c r="J619" i="4" a="1"/>
  <c r="J619" i="4" s="1"/>
  <c r="J651" i="4" a="1"/>
  <c r="J651" i="4" s="1"/>
  <c r="J683" i="4" a="1"/>
  <c r="J683" i="4" s="1"/>
  <c r="J715" i="4" a="1"/>
  <c r="J715" i="4" s="1"/>
  <c r="I23" i="4" a="1"/>
  <c r="I23" i="4" s="1"/>
  <c r="I47" i="4" a="1"/>
  <c r="I47" i="4" s="1"/>
  <c r="I70" i="4" a="1"/>
  <c r="I70" i="4" s="1"/>
  <c r="I93" i="4" a="1"/>
  <c r="I93" i="4" s="1"/>
  <c r="I118" i="4" a="1"/>
  <c r="I118" i="4" s="1"/>
  <c r="I142" i="4" a="1"/>
  <c r="I142" i="4" s="1"/>
  <c r="I165" i="4" a="1"/>
  <c r="I165" i="4" s="1"/>
  <c r="I189" i="4" a="1"/>
  <c r="I189" i="4" s="1"/>
  <c r="I208" i="4" a="1"/>
  <c r="I208" i="4" s="1"/>
  <c r="I219" i="4" a="1"/>
  <c r="I219" i="4" s="1"/>
  <c r="I230" i="4" a="1"/>
  <c r="I230" i="4" s="1"/>
  <c r="I253" i="4" a="1"/>
  <c r="I253" i="4" s="1"/>
  <c r="I275" i="4" a="1"/>
  <c r="I275" i="4" s="1"/>
  <c r="I288" i="4" a="1"/>
  <c r="I288" i="4" s="1"/>
  <c r="I299" i="4" a="1"/>
  <c r="I299" i="4" s="1"/>
  <c r="I311" i="4" a="1"/>
  <c r="I311" i="4" s="1"/>
  <c r="I322" i="4" a="1"/>
  <c r="I322" i="4" s="1"/>
  <c r="I344" i="4" a="1"/>
  <c r="I344" i="4" s="1"/>
  <c r="I358" i="4" a="1"/>
  <c r="I358" i="4" s="1"/>
  <c r="I371" i="4" a="1"/>
  <c r="I371" i="4" s="1"/>
  <c r="I382" i="4" a="1"/>
  <c r="I382" i="4" s="1"/>
  <c r="I393" i="4" a="1"/>
  <c r="I393" i="4" s="1"/>
  <c r="I401" i="4" a="1"/>
  <c r="I401" i="4" s="1"/>
  <c r="I409" i="4" a="1"/>
  <c r="I409" i="4" s="1"/>
  <c r="I427" i="4" a="1"/>
  <c r="I427" i="4" s="1"/>
  <c r="I433" i="4" a="1"/>
  <c r="I433" i="4" s="1"/>
  <c r="I439" i="4" a="1"/>
  <c r="I439" i="4" s="1"/>
  <c r="I446" i="4" a="1"/>
  <c r="I446" i="4" s="1"/>
  <c r="I452" i="4" a="1"/>
  <c r="I452" i="4" s="1"/>
  <c r="I458" i="4" a="1"/>
  <c r="I458" i="4" s="1"/>
  <c r="I464" i="4" a="1"/>
  <c r="I464" i="4" s="1"/>
  <c r="I481" i="4" a="1"/>
  <c r="I481" i="4" s="1"/>
  <c r="I487" i="4" a="1"/>
  <c r="I487" i="4" s="1"/>
  <c r="I493" i="4" a="1"/>
  <c r="I493" i="4" s="1"/>
  <c r="I499" i="4" a="1"/>
  <c r="I499" i="4" s="1"/>
  <c r="I506" i="4" a="1"/>
  <c r="I506" i="4" s="1"/>
  <c r="I512" i="4" a="1"/>
  <c r="I512" i="4" s="1"/>
  <c r="I518" i="4" a="1"/>
  <c r="I518" i="4" s="1"/>
  <c r="I524" i="4" a="1"/>
  <c r="I524" i="4" s="1"/>
  <c r="I537" i="4" a="1"/>
  <c r="I537" i="4" s="1"/>
  <c r="I555" i="4" a="1"/>
  <c r="I555" i="4" s="1"/>
  <c r="J241" i="4" a="1"/>
  <c r="J241" i="4" s="1"/>
  <c r="J266" i="4" a="1"/>
  <c r="J266" i="4" s="1"/>
  <c r="J292" i="4" a="1"/>
  <c r="J292" i="4" s="1"/>
  <c r="J317" i="4" a="1"/>
  <c r="J317" i="4" s="1"/>
  <c r="J340" i="4" a="1"/>
  <c r="J340" i="4" s="1"/>
  <c r="J368" i="4" a="1"/>
  <c r="J368" i="4" s="1"/>
  <c r="J397" i="4" a="1"/>
  <c r="J397" i="4" s="1"/>
  <c r="J427" i="4" a="1"/>
  <c r="J427" i="4" s="1"/>
  <c r="J456" i="4" a="1"/>
  <c r="J456" i="4" s="1"/>
  <c r="J485" i="4" a="1"/>
  <c r="J485" i="4" s="1"/>
  <c r="J514" i="4" a="1"/>
  <c r="J514" i="4" s="1"/>
  <c r="J543" i="4" a="1"/>
  <c r="J543" i="4" s="1"/>
  <c r="J567" i="4" a="1"/>
  <c r="J567" i="4" s="1"/>
  <c r="J620" i="4" a="1"/>
  <c r="J620" i="4" s="1"/>
  <c r="J652" i="4" a="1"/>
  <c r="J652" i="4" s="1"/>
  <c r="J684" i="4" a="1"/>
  <c r="J684" i="4" s="1"/>
  <c r="J716" i="4" a="1"/>
  <c r="J716" i="4" s="1"/>
  <c r="I24" i="4" a="1"/>
  <c r="I24" i="4" s="1"/>
  <c r="I48" i="4" a="1"/>
  <c r="I48" i="4" s="1"/>
  <c r="I71" i="4" a="1"/>
  <c r="I71" i="4" s="1"/>
  <c r="I94" i="4" a="1"/>
  <c r="I94" i="4" s="1"/>
  <c r="I119" i="4" a="1"/>
  <c r="I119" i="4" s="1"/>
  <c r="I166" i="4" a="1"/>
  <c r="I166" i="4" s="1"/>
  <c r="I190" i="4" a="1"/>
  <c r="I190" i="4" s="1"/>
  <c r="I220" i="4" a="1"/>
  <c r="I220" i="4" s="1"/>
  <c r="I231" i="4" a="1"/>
  <c r="I231" i="4" s="1"/>
  <c r="I242" i="4" a="1"/>
  <c r="I242" i="4" s="1"/>
  <c r="I254" i="4" a="1"/>
  <c r="I254" i="4" s="1"/>
  <c r="I265" i="4" a="1"/>
  <c r="I265" i="4" s="1"/>
  <c r="I276" i="4" a="1"/>
  <c r="I276" i="4" s="1"/>
  <c r="I300" i="4" a="1"/>
  <c r="I300" i="4" s="1"/>
  <c r="I312" i="4" a="1"/>
  <c r="I312" i="4" s="1"/>
  <c r="I334" i="4" a="1"/>
  <c r="I334" i="4" s="1"/>
  <c r="I345" i="4" a="1"/>
  <c r="I345" i="4" s="1"/>
  <c r="I359" i="4" a="1"/>
  <c r="I359" i="4" s="1"/>
  <c r="I394" i="4" a="1"/>
  <c r="I394" i="4" s="1"/>
  <c r="I403" i="4" a="1"/>
  <c r="I403" i="4" s="1"/>
  <c r="I410" i="4" a="1"/>
  <c r="I410" i="4" s="1"/>
  <c r="I415" i="4" a="1"/>
  <c r="I415" i="4" s="1"/>
  <c r="I421" i="4" a="1"/>
  <c r="I421" i="4" s="1"/>
  <c r="I434" i="4" a="1"/>
  <c r="I434" i="4" s="1"/>
  <c r="I441" i="4" a="1"/>
  <c r="I441" i="4" s="1"/>
  <c r="I469" i="4" a="1"/>
  <c r="I469" i="4" s="1"/>
  <c r="I476" i="4" a="1"/>
  <c r="I476" i="4" s="1"/>
  <c r="I482" i="4" a="1"/>
  <c r="I482" i="4" s="1"/>
  <c r="I494" i="4" a="1"/>
  <c r="I494" i="4" s="1"/>
  <c r="I500" i="4" a="1"/>
  <c r="I500" i="4" s="1"/>
  <c r="I507" i="4" a="1"/>
  <c r="I507" i="4" s="1"/>
  <c r="I513" i="4" a="1"/>
  <c r="I513" i="4" s="1"/>
  <c r="I519" i="4" a="1"/>
  <c r="I519" i="4" s="1"/>
  <c r="I525" i="4" a="1"/>
  <c r="I525" i="4" s="1"/>
  <c r="I531" i="4" a="1"/>
  <c r="I531" i="4" s="1"/>
  <c r="I538" i="4" a="1"/>
  <c r="I538" i="4" s="1"/>
  <c r="I543" i="4" a="1"/>
  <c r="I543" i="4" s="1"/>
  <c r="I549" i="4" a="1"/>
  <c r="I549" i="4" s="1"/>
  <c r="J254" i="4" a="1"/>
  <c r="J254" i="4" s="1"/>
  <c r="J280" i="4" a="1"/>
  <c r="J280" i="4" s="1"/>
  <c r="J329" i="4" a="1"/>
  <c r="J329" i="4" s="1"/>
  <c r="J355" i="4" a="1"/>
  <c r="J355" i="4" s="1"/>
  <c r="J384" i="4" a="1"/>
  <c r="J384" i="4" s="1"/>
  <c r="J413" i="4" a="1"/>
  <c r="J413" i="4" s="1"/>
  <c r="J442" i="4" a="1"/>
  <c r="J442" i="4" s="1"/>
  <c r="J470" i="4" a="1"/>
  <c r="J470" i="4" s="1"/>
  <c r="J499" i="4" a="1"/>
  <c r="J499" i="4" s="1"/>
  <c r="J527" i="4" a="1"/>
  <c r="J527" i="4" s="1"/>
  <c r="J556" i="4" a="1"/>
  <c r="J556" i="4" s="1"/>
  <c r="J604" i="4" a="1"/>
  <c r="J604" i="4" s="1"/>
  <c r="J636" i="4" a="1"/>
  <c r="J636" i="4" s="1"/>
  <c r="J668" i="4" a="1"/>
  <c r="J668" i="4" s="1"/>
  <c r="J700" i="4" a="1"/>
  <c r="J700" i="4" s="1"/>
  <c r="I11" i="4" a="1"/>
  <c r="I11" i="4" s="1"/>
  <c r="I59" i="4" a="1"/>
  <c r="I59" i="4" s="1"/>
  <c r="I106" i="4" a="1"/>
  <c r="I106" i="4" s="1"/>
  <c r="I154" i="4" a="1"/>
  <c r="I154" i="4" s="1"/>
  <c r="I214" i="4" a="1"/>
  <c r="I214" i="4" s="1"/>
  <c r="I236" i="4" a="1"/>
  <c r="I236" i="4" s="1"/>
  <c r="I249" i="4" a="1"/>
  <c r="I249" i="4" s="1"/>
  <c r="I259" i="4" a="1"/>
  <c r="I259" i="4" s="1"/>
  <c r="I271" i="4" a="1"/>
  <c r="I271" i="4" s="1"/>
  <c r="I294" i="4" a="1"/>
  <c r="I294" i="4" s="1"/>
  <c r="I317" i="4" a="1"/>
  <c r="I317" i="4" s="1"/>
  <c r="I339" i="4" a="1"/>
  <c r="I339" i="4" s="1"/>
  <c r="I352" i="4" a="1"/>
  <c r="I352" i="4" s="1"/>
  <c r="I366" i="4" a="1"/>
  <c r="I366" i="4" s="1"/>
  <c r="I378" i="4" a="1"/>
  <c r="I378" i="4" s="1"/>
  <c r="I388" i="4" a="1"/>
  <c r="I388" i="4" s="1"/>
  <c r="I399" i="4" a="1"/>
  <c r="I399" i="4" s="1"/>
  <c r="I405" i="4" a="1"/>
  <c r="I405" i="4" s="1"/>
  <c r="I412" i="4" a="1"/>
  <c r="I412" i="4" s="1"/>
  <c r="I419" i="4" a="1"/>
  <c r="I419" i="4" s="1"/>
  <c r="I425" i="4" a="1"/>
  <c r="I425" i="4" s="1"/>
  <c r="I431" i="4" a="1"/>
  <c r="I431" i="4" s="1"/>
  <c r="I450" i="4" a="1"/>
  <c r="I450" i="4" s="1"/>
  <c r="I461" i="4" a="1"/>
  <c r="I461" i="4" s="1"/>
  <c r="I467" i="4" a="1"/>
  <c r="I467" i="4" s="1"/>
  <c r="I473" i="4" a="1"/>
  <c r="I473" i="4" s="1"/>
  <c r="I491" i="4" a="1"/>
  <c r="I491" i="4" s="1"/>
  <c r="I497" i="4" a="1"/>
  <c r="I497" i="4" s="1"/>
  <c r="I503" i="4" a="1"/>
  <c r="I503" i="4" s="1"/>
  <c r="I510" i="4" a="1"/>
  <c r="I510" i="4" s="1"/>
  <c r="I516" i="4" a="1"/>
  <c r="I516" i="4" s="1"/>
  <c r="I522" i="4" a="1"/>
  <c r="I522" i="4" s="1"/>
  <c r="I534" i="4" a="1"/>
  <c r="I534" i="4" s="1"/>
  <c r="I552" i="4" a="1"/>
  <c r="I552" i="4" s="1"/>
  <c r="I558" i="4" a="1"/>
  <c r="I558" i="4" s="1"/>
  <c r="I570" i="4" a="1"/>
  <c r="I570" i="4" s="1"/>
  <c r="I576" i="4" a="1"/>
  <c r="I576" i="4" s="1"/>
  <c r="I583" i="4" a="1"/>
  <c r="I583" i="4" s="1"/>
  <c r="I589" i="4" a="1"/>
  <c r="I589" i="4" s="1"/>
  <c r="I597" i="4" a="1"/>
  <c r="I597" i="4" s="1"/>
  <c r="I605" i="4" a="1"/>
  <c r="I605" i="4" s="1"/>
  <c r="I613" i="4" a="1"/>
  <c r="I613" i="4" s="1"/>
  <c r="I621" i="4" a="1"/>
  <c r="I621" i="4" s="1"/>
  <c r="I629" i="4" a="1"/>
  <c r="I629" i="4" s="1"/>
  <c r="I637" i="4" a="1"/>
  <c r="I637" i="4" s="1"/>
  <c r="I645" i="4" a="1"/>
  <c r="I645" i="4" s="1"/>
  <c r="I653" i="4" a="1"/>
  <c r="I653" i="4" s="1"/>
  <c r="I661" i="4" a="1"/>
  <c r="I661" i="4" s="1"/>
  <c r="I669" i="4" a="1"/>
  <c r="I669" i="4" s="1"/>
  <c r="I677" i="4" a="1"/>
  <c r="I677" i="4" s="1"/>
  <c r="J281" i="4" a="1"/>
  <c r="J281" i="4" s="1"/>
  <c r="J330" i="4" a="1"/>
  <c r="J330" i="4" s="1"/>
  <c r="J386" i="4" a="1"/>
  <c r="J386" i="4" s="1"/>
  <c r="J444" i="4" a="1"/>
  <c r="J444" i="4" s="1"/>
  <c r="J500" i="4" a="1"/>
  <c r="J500" i="4" s="1"/>
  <c r="J557" i="4" a="1"/>
  <c r="J557" i="4" s="1"/>
  <c r="J606" i="4" a="1"/>
  <c r="J606" i="4" s="1"/>
  <c r="J670" i="4" a="1"/>
  <c r="J670" i="4" s="1"/>
  <c r="I13" i="4" a="1"/>
  <c r="I13" i="4" s="1"/>
  <c r="I108" i="4" a="1"/>
  <c r="I108" i="4" s="1"/>
  <c r="I155" i="4" a="1"/>
  <c r="I155" i="4" s="1"/>
  <c r="I203" i="4" a="1"/>
  <c r="I203" i="4" s="1"/>
  <c r="I250" i="4" a="1"/>
  <c r="I250" i="4" s="1"/>
  <c r="I296" i="4" a="1"/>
  <c r="I296" i="4" s="1"/>
  <c r="I319" i="4" a="1"/>
  <c r="I319" i="4" s="1"/>
  <c r="I341" i="4" a="1"/>
  <c r="I341" i="4" s="1"/>
  <c r="I368" i="4" a="1"/>
  <c r="I368" i="4" s="1"/>
  <c r="I389" i="4" a="1"/>
  <c r="I389" i="4" s="1"/>
  <c r="I406" i="4" a="1"/>
  <c r="I406" i="4" s="1"/>
  <c r="I432" i="4" a="1"/>
  <c r="I432" i="4" s="1"/>
  <c r="I444" i="4" a="1"/>
  <c r="I444" i="4" s="1"/>
  <c r="I456" i="4" a="1"/>
  <c r="I456" i="4" s="1"/>
  <c r="I479" i="4" a="1"/>
  <c r="I479" i="4" s="1"/>
  <c r="I504" i="4" a="1"/>
  <c r="I504" i="4" s="1"/>
  <c r="I529" i="4" a="1"/>
  <c r="I529" i="4" s="1"/>
  <c r="I541" i="4" a="1"/>
  <c r="I541" i="4" s="1"/>
  <c r="I553" i="4" a="1"/>
  <c r="I553" i="4" s="1"/>
  <c r="I560" i="4" a="1"/>
  <c r="I560" i="4" s="1"/>
  <c r="I567" i="4" a="1"/>
  <c r="I567" i="4" s="1"/>
  <c r="I574" i="4" a="1"/>
  <c r="I574" i="4" s="1"/>
  <c r="I581" i="4" a="1"/>
  <c r="I581" i="4" s="1"/>
  <c r="I588" i="4" a="1"/>
  <c r="I588" i="4" s="1"/>
  <c r="I598" i="4" a="1"/>
  <c r="I598" i="4" s="1"/>
  <c r="I607" i="4" a="1"/>
  <c r="I607" i="4" s="1"/>
  <c r="I616" i="4" a="1"/>
  <c r="I616" i="4" s="1"/>
  <c r="I625" i="4" a="1"/>
  <c r="I625" i="4" s="1"/>
  <c r="I634" i="4" a="1"/>
  <c r="I634" i="4" s="1"/>
  <c r="I643" i="4" a="1"/>
  <c r="I643" i="4" s="1"/>
  <c r="I652" i="4" a="1"/>
  <c r="I652" i="4" s="1"/>
  <c r="I662" i="4" a="1"/>
  <c r="I662" i="4" s="1"/>
  <c r="I671" i="4" a="1"/>
  <c r="I671" i="4" s="1"/>
  <c r="I680" i="4" a="1"/>
  <c r="I680" i="4" s="1"/>
  <c r="I688" i="4" a="1"/>
  <c r="I688" i="4" s="1"/>
  <c r="I696" i="4" a="1"/>
  <c r="I696" i="4" s="1"/>
  <c r="I704" i="4" a="1"/>
  <c r="I704" i="4" s="1"/>
  <c r="I712" i="4" a="1"/>
  <c r="I712" i="4" s="1"/>
  <c r="I720" i="4" a="1"/>
  <c r="I720" i="4" s="1"/>
  <c r="J243" i="4" a="1"/>
  <c r="J243" i="4" s="1"/>
  <c r="J294" i="4" a="1"/>
  <c r="J294" i="4" s="1"/>
  <c r="J342" i="4" a="1"/>
  <c r="J342" i="4" s="1"/>
  <c r="J399" i="4" a="1"/>
  <c r="J399" i="4" s="1"/>
  <c r="J458" i="4" a="1"/>
  <c r="J458" i="4" s="1"/>
  <c r="J568" i="4" a="1"/>
  <c r="J568" i="4" s="1"/>
  <c r="J622" i="4" a="1"/>
  <c r="J622" i="4" s="1"/>
  <c r="J686" i="4" a="1"/>
  <c r="J686" i="4" s="1"/>
  <c r="I121" i="4" a="1"/>
  <c r="I121" i="4" s="1"/>
  <c r="I168" i="4" a="1"/>
  <c r="I168" i="4" s="1"/>
  <c r="I256" i="4" a="1"/>
  <c r="I256" i="4" s="1"/>
  <c r="I278" i="4" a="1"/>
  <c r="I278" i="4" s="1"/>
  <c r="I302" i="4" a="1"/>
  <c r="I302" i="4" s="1"/>
  <c r="I324" i="4" a="1"/>
  <c r="I324" i="4" s="1"/>
  <c r="I347" i="4" a="1"/>
  <c r="I347" i="4" s="1"/>
  <c r="I395" i="4" a="1"/>
  <c r="I395" i="4" s="1"/>
  <c r="I422" i="4" a="1"/>
  <c r="I422" i="4" s="1"/>
  <c r="I435" i="4" a="1"/>
  <c r="I435" i="4" s="1"/>
  <c r="I447" i="4" a="1"/>
  <c r="I447" i="4" s="1"/>
  <c r="I459" i="4" a="1"/>
  <c r="I459" i="4" s="1"/>
  <c r="I470" i="4" a="1"/>
  <c r="I470" i="4" s="1"/>
  <c r="I495" i="4" a="1"/>
  <c r="I495" i="4" s="1"/>
  <c r="I532" i="4" a="1"/>
  <c r="I532" i="4" s="1"/>
  <c r="I544" i="4" a="1"/>
  <c r="I544" i="4" s="1"/>
  <c r="I554" i="4" a="1"/>
  <c r="I554" i="4" s="1"/>
  <c r="I561" i="4" a="1"/>
  <c r="I561" i="4" s="1"/>
  <c r="I575" i="4" a="1"/>
  <c r="I575" i="4" s="1"/>
  <c r="I582" i="4" a="1"/>
  <c r="I582" i="4" s="1"/>
  <c r="I590" i="4" a="1"/>
  <c r="I590" i="4" s="1"/>
  <c r="I599" i="4" a="1"/>
  <c r="I599" i="4" s="1"/>
  <c r="I608" i="4" a="1"/>
  <c r="I608" i="4" s="1"/>
  <c r="I617" i="4" a="1"/>
  <c r="I617" i="4" s="1"/>
  <c r="I626" i="4" a="1"/>
  <c r="I626" i="4" s="1"/>
  <c r="I635" i="4" a="1"/>
  <c r="I635" i="4" s="1"/>
  <c r="I644" i="4" a="1"/>
  <c r="I644" i="4" s="1"/>
  <c r="I654" i="4" a="1"/>
  <c r="I654" i="4" s="1"/>
  <c r="I663" i="4" a="1"/>
  <c r="I663" i="4" s="1"/>
  <c r="I672" i="4" a="1"/>
  <c r="I672" i="4" s="1"/>
  <c r="I681" i="4" a="1"/>
  <c r="I681" i="4" s="1"/>
  <c r="I689" i="4" a="1"/>
  <c r="I689" i="4" s="1"/>
  <c r="I697" i="4" a="1"/>
  <c r="I697" i="4" s="1"/>
  <c r="I705" i="4" a="1"/>
  <c r="I705" i="4" s="1"/>
  <c r="I713" i="4" a="1"/>
  <c r="I713" i="4" s="1"/>
  <c r="J248" i="4" a="1"/>
  <c r="J248" i="4" s="1"/>
  <c r="J298" i="4" a="1"/>
  <c r="J298" i="4" s="1"/>
  <c r="J346" i="4" a="1"/>
  <c r="J346" i="4" s="1"/>
  <c r="J404" i="4" a="1"/>
  <c r="J404" i="4" s="1"/>
  <c r="J462" i="4" a="1"/>
  <c r="J462" i="4" s="1"/>
  <c r="J627" i="4" a="1"/>
  <c r="J627" i="4" s="1"/>
  <c r="J691" i="4" a="1"/>
  <c r="J691" i="4" s="1"/>
  <c r="I76" i="4" a="1"/>
  <c r="I76" i="4" s="1"/>
  <c r="I124" i="4" a="1"/>
  <c r="I124" i="4" s="1"/>
  <c r="I171" i="4" a="1"/>
  <c r="I171" i="4" s="1"/>
  <c r="I210" i="4" a="1"/>
  <c r="I210" i="4" s="1"/>
  <c r="I233" i="4" a="1"/>
  <c r="I233" i="4" s="1"/>
  <c r="I279" i="4" a="1"/>
  <c r="I279" i="4" s="1"/>
  <c r="I325" i="4" a="1"/>
  <c r="I325" i="4" s="1"/>
  <c r="I373" i="4" a="1"/>
  <c r="I373" i="4" s="1"/>
  <c r="I411" i="4" a="1"/>
  <c r="I411" i="4" s="1"/>
  <c r="I423" i="4" a="1"/>
  <c r="I423" i="4" s="1"/>
  <c r="I448" i="4" a="1"/>
  <c r="I448" i="4" s="1"/>
  <c r="I471" i="4" a="1"/>
  <c r="I471" i="4" s="1"/>
  <c r="I483" i="4" a="1"/>
  <c r="I483" i="4" s="1"/>
  <c r="I496" i="4" a="1"/>
  <c r="I496" i="4" s="1"/>
  <c r="I508" i="4" a="1"/>
  <c r="I508" i="4" s="1"/>
  <c r="I520" i="4" a="1"/>
  <c r="I520" i="4" s="1"/>
  <c r="I545" i="4" a="1"/>
  <c r="I545" i="4" s="1"/>
  <c r="I568" i="4" a="1"/>
  <c r="I568" i="4" s="1"/>
  <c r="I591" i="4" a="1"/>
  <c r="I591" i="4" s="1"/>
  <c r="I600" i="4" a="1"/>
  <c r="I600" i="4" s="1"/>
  <c r="I609" i="4" a="1"/>
  <c r="I609" i="4" s="1"/>
  <c r="I618" i="4" a="1"/>
  <c r="I618" i="4" s="1"/>
  <c r="I627" i="4" a="1"/>
  <c r="I627" i="4" s="1"/>
  <c r="I636" i="4" a="1"/>
  <c r="I636" i="4" s="1"/>
  <c r="I646" i="4" a="1"/>
  <c r="I646" i="4" s="1"/>
  <c r="I655" i="4" a="1"/>
  <c r="I655" i="4" s="1"/>
  <c r="I664" i="4" a="1"/>
  <c r="I664" i="4" s="1"/>
  <c r="I673" i="4" a="1"/>
  <c r="I673" i="4" s="1"/>
  <c r="I682" i="4" a="1"/>
  <c r="I682" i="4" s="1"/>
  <c r="I690" i="4" a="1"/>
  <c r="I690" i="4" s="1"/>
  <c r="I698" i="4" a="1"/>
  <c r="I698" i="4" s="1"/>
  <c r="I706" i="4" a="1"/>
  <c r="I706" i="4" s="1"/>
  <c r="I714" i="4" a="1"/>
  <c r="I714" i="4" s="1"/>
  <c r="J253" i="4" a="1"/>
  <c r="J253" i="4" s="1"/>
  <c r="J304" i="4" a="1"/>
  <c r="J304" i="4" s="1"/>
  <c r="J354" i="4" a="1"/>
  <c r="J354" i="4" s="1"/>
  <c r="J412" i="4" a="1"/>
  <c r="J412" i="4" s="1"/>
  <c r="J469" i="4" a="1"/>
  <c r="J469" i="4" s="1"/>
  <c r="J526" i="4" a="1"/>
  <c r="J526" i="4" s="1"/>
  <c r="J577" i="4" a="1"/>
  <c r="J577" i="4" s="1"/>
  <c r="J635" i="4" a="1"/>
  <c r="J635" i="4" s="1"/>
  <c r="J699" i="4" a="1"/>
  <c r="J699" i="4" s="1"/>
  <c r="I34" i="4" a="1"/>
  <c r="I34" i="4" s="1"/>
  <c r="I82" i="4" a="1"/>
  <c r="I82" i="4" s="1"/>
  <c r="J256" i="4" a="1"/>
  <c r="J256" i="4" s="1"/>
  <c r="J306" i="4" a="1"/>
  <c r="J306" i="4" s="1"/>
  <c r="J356" i="4" a="1"/>
  <c r="J356" i="4" s="1"/>
  <c r="J415" i="4" a="1"/>
  <c r="J415" i="4" s="1"/>
  <c r="J472" i="4" a="1"/>
  <c r="J472" i="4" s="1"/>
  <c r="J529" i="4" a="1"/>
  <c r="J529" i="4" s="1"/>
  <c r="J579" i="4" a="1"/>
  <c r="J579" i="4" s="1"/>
  <c r="J638" i="4" a="1"/>
  <c r="J638" i="4" s="1"/>
  <c r="J702" i="4" a="1"/>
  <c r="J702" i="4" s="1"/>
  <c r="I36" i="4" a="1"/>
  <c r="I36" i="4" s="1"/>
  <c r="I84" i="4" a="1"/>
  <c r="I84" i="4" s="1"/>
  <c r="J268" i="4" a="1"/>
  <c r="J268" i="4" s="1"/>
  <c r="J319" i="4" a="1"/>
  <c r="J319" i="4" s="1"/>
  <c r="J370" i="4" a="1"/>
  <c r="J370" i="4" s="1"/>
  <c r="J428" i="4" a="1"/>
  <c r="J428" i="4" s="1"/>
  <c r="J487" i="4" a="1"/>
  <c r="J487" i="4" s="1"/>
  <c r="J545" i="4" a="1"/>
  <c r="J545" i="4" s="1"/>
  <c r="J590" i="4" a="1"/>
  <c r="J590" i="4" s="1"/>
  <c r="J654" i="4" a="1"/>
  <c r="J654" i="4" s="1"/>
  <c r="J718" i="4" a="1"/>
  <c r="J718" i="4" s="1"/>
  <c r="I49" i="4" a="1"/>
  <c r="I49" i="4" s="1"/>
  <c r="I96" i="4" a="1"/>
  <c r="I96" i="4" s="1"/>
  <c r="J322" i="4" a="1"/>
  <c r="J322" i="4" s="1"/>
  <c r="J375" i="4" a="1"/>
  <c r="J375" i="4" s="1"/>
  <c r="J433" i="4" a="1"/>
  <c r="J433" i="4" s="1"/>
  <c r="J491" i="4" a="1"/>
  <c r="J491" i="4" s="1"/>
  <c r="J549" i="4" a="1"/>
  <c r="J549" i="4" s="1"/>
  <c r="J595" i="4" a="1"/>
  <c r="J595" i="4" s="1"/>
  <c r="J659" i="4" a="1"/>
  <c r="J659" i="4" s="1"/>
  <c r="I52" i="4" a="1"/>
  <c r="I52" i="4" s="1"/>
  <c r="I99" i="4" a="1"/>
  <c r="I99" i="4" s="1"/>
  <c r="I222" i="4" a="1"/>
  <c r="I222" i="4" s="1"/>
  <c r="I244" i="4" a="1"/>
  <c r="I244" i="4" s="1"/>
  <c r="I290" i="4" a="1"/>
  <c r="I290" i="4" s="1"/>
  <c r="I314" i="4" a="1"/>
  <c r="I314" i="4" s="1"/>
  <c r="I362" i="4" a="1"/>
  <c r="I362" i="4" s="1"/>
  <c r="I385" i="4" a="1"/>
  <c r="I385" i="4" s="1"/>
  <c r="I404" i="4" a="1"/>
  <c r="I404" i="4" s="1"/>
  <c r="I417" i="4" a="1"/>
  <c r="I417" i="4" s="1"/>
  <c r="I429" i="4" a="1"/>
  <c r="I429" i="4" s="1"/>
  <c r="I454" i="4" a="1"/>
  <c r="I454" i="4" s="1"/>
  <c r="I466" i="4" a="1"/>
  <c r="I466" i="4" s="1"/>
  <c r="I477" i="4" a="1"/>
  <c r="I477" i="4" s="1"/>
  <c r="I489" i="4" a="1"/>
  <c r="I489" i="4" s="1"/>
  <c r="I501" i="4" a="1"/>
  <c r="I501" i="4" s="1"/>
  <c r="I527" i="4" a="1"/>
  <c r="I527" i="4" s="1"/>
  <c r="I551" i="4" a="1"/>
  <c r="I551" i="4" s="1"/>
  <c r="I559" i="4" a="1"/>
  <c r="I559" i="4" s="1"/>
  <c r="I565" i="4" a="1"/>
  <c r="I565" i="4" s="1"/>
  <c r="I572" i="4" a="1"/>
  <c r="I572" i="4" s="1"/>
  <c r="I587" i="4" a="1"/>
  <c r="I587" i="4" s="1"/>
  <c r="I595" i="4" a="1"/>
  <c r="I595" i="4" s="1"/>
  <c r="I604" i="4" a="1"/>
  <c r="I604" i="4" s="1"/>
  <c r="I614" i="4" a="1"/>
  <c r="I614" i="4" s="1"/>
  <c r="I623" i="4" a="1"/>
  <c r="I623" i="4" s="1"/>
  <c r="K623" i="4" s="1"/>
  <c r="I632" i="4" a="1"/>
  <c r="I632" i="4" s="1"/>
  <c r="I641" i="4" a="1"/>
  <c r="I641" i="4" s="1"/>
  <c r="I650" i="4" a="1"/>
  <c r="I650" i="4" s="1"/>
  <c r="I659" i="4" a="1"/>
  <c r="I659" i="4" s="1"/>
  <c r="I668" i="4" a="1"/>
  <c r="I668" i="4" s="1"/>
  <c r="I678" i="4" a="1"/>
  <c r="I678" i="4" s="1"/>
  <c r="I686" i="4" a="1"/>
  <c r="I686" i="4" s="1"/>
  <c r="I694" i="4" a="1"/>
  <c r="I694" i="4" s="1"/>
  <c r="I702" i="4" a="1"/>
  <c r="I702" i="4" s="1"/>
  <c r="I710" i="4" a="1"/>
  <c r="I710" i="4" s="1"/>
  <c r="I718" i="4" a="1"/>
  <c r="I718" i="4" s="1"/>
  <c r="G5" i="4" a="1"/>
  <c r="G5" i="4" s="1"/>
  <c r="G11" i="4" a="1"/>
  <c r="G11" i="4" s="1"/>
  <c r="J667" i="4" a="1"/>
  <c r="J667" i="4" s="1"/>
  <c r="I177" i="4" a="1"/>
  <c r="I177" i="4" s="1"/>
  <c r="I235" i="4" a="1"/>
  <c r="I235" i="4" s="1"/>
  <c r="I282" i="4" a="1"/>
  <c r="I282" i="4" s="1"/>
  <c r="I328" i="4" a="1"/>
  <c r="I328" i="4" s="1"/>
  <c r="I377" i="4" a="1"/>
  <c r="I377" i="4" s="1"/>
  <c r="I436" i="4" a="1"/>
  <c r="I436" i="4" s="1"/>
  <c r="I460" i="4" a="1"/>
  <c r="I460" i="4" s="1"/>
  <c r="I484" i="4" a="1"/>
  <c r="I484" i="4" s="1"/>
  <c r="K484" i="4" s="1"/>
  <c r="I509" i="4" a="1"/>
  <c r="I509" i="4" s="1"/>
  <c r="I533" i="4" a="1"/>
  <c r="I533" i="4" s="1"/>
  <c r="I556" i="4" a="1"/>
  <c r="I556" i="4" s="1"/>
  <c r="I569" i="4" a="1"/>
  <c r="I569" i="4" s="1"/>
  <c r="I584" i="4" a="1"/>
  <c r="I584" i="4" s="1"/>
  <c r="I601" i="4" a="1"/>
  <c r="I601" i="4" s="1"/>
  <c r="I619" i="4" a="1"/>
  <c r="I619" i="4" s="1"/>
  <c r="I638" i="4" a="1"/>
  <c r="I638" i="4" s="1"/>
  <c r="I656" i="4" a="1"/>
  <c r="I656" i="4" s="1"/>
  <c r="I674" i="4" a="1"/>
  <c r="I674" i="4" s="1"/>
  <c r="I691" i="4" a="1"/>
  <c r="I691" i="4" s="1"/>
  <c r="I707" i="4" a="1"/>
  <c r="I707" i="4" s="1"/>
  <c r="G6" i="4" a="1"/>
  <c r="G6" i="4" s="1"/>
  <c r="G13" i="4" a="1"/>
  <c r="G13" i="4" s="1"/>
  <c r="G30" i="4" a="1"/>
  <c r="G30" i="4" s="1"/>
  <c r="G35" i="4" a="1"/>
  <c r="G35" i="4" s="1"/>
  <c r="G47" i="4" a="1"/>
  <c r="G47" i="4" s="1"/>
  <c r="G53" i="4" a="1"/>
  <c r="G53" i="4" s="1"/>
  <c r="G59" i="4" a="1"/>
  <c r="G59" i="4" s="1"/>
  <c r="G65" i="4" a="1"/>
  <c r="G65" i="4" s="1"/>
  <c r="G70" i="4" a="1"/>
  <c r="G70" i="4" s="1"/>
  <c r="G77" i="4" a="1"/>
  <c r="G77" i="4" s="1"/>
  <c r="G89" i="4" a="1"/>
  <c r="G89" i="4" s="1"/>
  <c r="G95" i="4" a="1"/>
  <c r="G95" i="4" s="1"/>
  <c r="G100" i="4" a="1"/>
  <c r="G100" i="4" s="1"/>
  <c r="G106" i="4" a="1"/>
  <c r="G106" i="4" s="1"/>
  <c r="G124" i="4" a="1"/>
  <c r="G124" i="4" s="1"/>
  <c r="G130" i="4" a="1"/>
  <c r="G130" i="4" s="1"/>
  <c r="G136" i="4" a="1"/>
  <c r="G136" i="4" s="1"/>
  <c r="G147" i="4" a="1"/>
  <c r="G147" i="4" s="1"/>
  <c r="G160" i="4" a="1"/>
  <c r="G160" i="4" s="1"/>
  <c r="G165" i="4" a="1"/>
  <c r="G165" i="4" s="1"/>
  <c r="G172" i="4" a="1"/>
  <c r="G172" i="4" s="1"/>
  <c r="G177" i="4" a="1"/>
  <c r="G177" i="4" s="1"/>
  <c r="G183" i="4" a="1"/>
  <c r="G183" i="4" s="1"/>
  <c r="G189" i="4" a="1"/>
  <c r="G189" i="4" s="1"/>
  <c r="G195" i="4" a="1"/>
  <c r="G195" i="4" s="1"/>
  <c r="G207" i="4" a="1"/>
  <c r="G207" i="4" s="1"/>
  <c r="G213" i="4" a="1"/>
  <c r="G213" i="4" s="1"/>
  <c r="G219" i="4" a="1"/>
  <c r="G219" i="4" s="1"/>
  <c r="G226" i="4" a="1"/>
  <c r="G226" i="4" s="1"/>
  <c r="G231" i="4" a="1"/>
  <c r="G231" i="4" s="1"/>
  <c r="G237" i="4" a="1"/>
  <c r="G237" i="4" s="1"/>
  <c r="G249" i="4" a="1"/>
  <c r="G249" i="4" s="1"/>
  <c r="G256" i="4" a="1"/>
  <c r="G256" i="4" s="1"/>
  <c r="G266" i="4" a="1"/>
  <c r="G266" i="4" s="1"/>
  <c r="G272" i="4" a="1"/>
  <c r="G272" i="4" s="1"/>
  <c r="G278" i="4" a="1"/>
  <c r="G278" i="4" s="1"/>
  <c r="G284" i="4" a="1"/>
  <c r="G284" i="4" s="1"/>
  <c r="G295" i="4" a="1"/>
  <c r="G295" i="4" s="1"/>
  <c r="K295" i="4" s="1"/>
  <c r="G307" i="4" a="1"/>
  <c r="G307" i="4" s="1"/>
  <c r="G320" i="4" a="1"/>
  <c r="G320" i="4" s="1"/>
  <c r="G348" i="4" a="1"/>
  <c r="G348" i="4" s="1"/>
  <c r="G363" i="4" a="1"/>
  <c r="G363" i="4" s="1"/>
  <c r="G370" i="4" a="1"/>
  <c r="G370" i="4" s="1"/>
  <c r="G377" i="4" a="1"/>
  <c r="G377" i="4" s="1"/>
  <c r="G385" i="4" a="1"/>
  <c r="G385" i="4" s="1"/>
  <c r="G392" i="4" a="1"/>
  <c r="G392" i="4" s="1"/>
  <c r="G407" i="4" a="1"/>
  <c r="G407" i="4" s="1"/>
  <c r="G414" i="4" a="1"/>
  <c r="G414" i="4" s="1"/>
  <c r="G421" i="4" a="1"/>
  <c r="G421" i="4" s="1"/>
  <c r="G429" i="4" a="1"/>
  <c r="G429" i="4" s="1"/>
  <c r="G436" i="4" a="1"/>
  <c r="G436" i="4" s="1"/>
  <c r="G443" i="4" a="1"/>
  <c r="G443" i="4" s="1"/>
  <c r="G451" i="4" a="1"/>
  <c r="G451" i="4" s="1"/>
  <c r="G458" i="4" a="1"/>
  <c r="G458" i="4" s="1"/>
  <c r="G465" i="4" a="1"/>
  <c r="G465" i="4" s="1"/>
  <c r="G472" i="4" a="1"/>
  <c r="G472" i="4" s="1"/>
  <c r="G479" i="4" a="1"/>
  <c r="G479" i="4" s="1"/>
  <c r="J279" i="4" a="1"/>
  <c r="J279" i="4" s="1"/>
  <c r="I238" i="4" a="1"/>
  <c r="I238" i="4" s="1"/>
  <c r="I284" i="4" a="1"/>
  <c r="I284" i="4" s="1"/>
  <c r="I379" i="4" a="1"/>
  <c r="I379" i="4" s="1"/>
  <c r="I413" i="4" a="1"/>
  <c r="I413" i="4" s="1"/>
  <c r="I437" i="4" a="1"/>
  <c r="I437" i="4" s="1"/>
  <c r="I462" i="4" a="1"/>
  <c r="I462" i="4" s="1"/>
  <c r="I485" i="4" a="1"/>
  <c r="I485" i="4" s="1"/>
  <c r="I535" i="4" a="1"/>
  <c r="I535" i="4" s="1"/>
  <c r="I557" i="4" a="1"/>
  <c r="I557" i="4" s="1"/>
  <c r="I571" i="4" a="1"/>
  <c r="I571" i="4" s="1"/>
  <c r="I585" i="4" a="1"/>
  <c r="I585" i="4" s="1"/>
  <c r="I602" i="4" a="1"/>
  <c r="I602" i="4" s="1"/>
  <c r="I620" i="4" a="1"/>
  <c r="I620" i="4" s="1"/>
  <c r="I639" i="4" a="1"/>
  <c r="I639" i="4" s="1"/>
  <c r="I657" i="4" a="1"/>
  <c r="I657" i="4" s="1"/>
  <c r="I675" i="4" a="1"/>
  <c r="I675" i="4" s="1"/>
  <c r="I692" i="4" a="1"/>
  <c r="I692" i="4" s="1"/>
  <c r="I708" i="4" a="1"/>
  <c r="I708" i="4" s="1"/>
  <c r="G19" i="4" a="1"/>
  <c r="G19" i="4" s="1"/>
  <c r="G25" i="4" a="1"/>
  <c r="G25" i="4" s="1"/>
  <c r="G31" i="4" a="1"/>
  <c r="G31" i="4" s="1"/>
  <c r="G36" i="4" a="1"/>
  <c r="G36" i="4" s="1"/>
  <c r="G42" i="4" a="1"/>
  <c r="G42" i="4" s="1"/>
  <c r="G48" i="4" a="1"/>
  <c r="G48" i="4" s="1"/>
  <c r="G54" i="4" a="1"/>
  <c r="G54" i="4" s="1"/>
  <c r="G60" i="4" a="1"/>
  <c r="G60" i="4" s="1"/>
  <c r="G66" i="4" a="1"/>
  <c r="G66" i="4" s="1"/>
  <c r="G71" i="4" a="1"/>
  <c r="G71" i="4" s="1"/>
  <c r="G83" i="4" a="1"/>
  <c r="G83" i="4" s="1"/>
  <c r="G96" i="4" a="1"/>
  <c r="G96" i="4" s="1"/>
  <c r="G107" i="4" a="1"/>
  <c r="G107" i="4" s="1"/>
  <c r="G113" i="4" a="1"/>
  <c r="G113" i="4" s="1"/>
  <c r="G119" i="4" a="1"/>
  <c r="G119" i="4" s="1"/>
  <c r="G137" i="4" a="1"/>
  <c r="G137" i="4" s="1"/>
  <c r="G142" i="4" a="1"/>
  <c r="G142" i="4" s="1"/>
  <c r="G148" i="4" a="1"/>
  <c r="G148" i="4" s="1"/>
  <c r="G154" i="4" a="1"/>
  <c r="G154" i="4" s="1"/>
  <c r="G166" i="4" a="1"/>
  <c r="G166" i="4" s="1"/>
  <c r="G173" i="4" a="1"/>
  <c r="G173" i="4" s="1"/>
  <c r="G178" i="4" a="1"/>
  <c r="G178" i="4" s="1"/>
  <c r="G184" i="4" a="1"/>
  <c r="G184" i="4" s="1"/>
  <c r="G190" i="4" a="1"/>
  <c r="G190" i="4" s="1"/>
  <c r="G196" i="4" a="1"/>
  <c r="G196" i="4" s="1"/>
  <c r="G202" i="4" a="1"/>
  <c r="G202" i="4" s="1"/>
  <c r="G208" i="4" a="1"/>
  <c r="G208" i="4" s="1"/>
  <c r="G214" i="4" a="1"/>
  <c r="G214" i="4" s="1"/>
  <c r="G220" i="4" a="1"/>
  <c r="G220" i="4" s="1"/>
  <c r="G232" i="4" a="1"/>
  <c r="G232" i="4" s="1"/>
  <c r="G243" i="4" a="1"/>
  <c r="G243" i="4" s="1"/>
  <c r="G261" i="4" a="1"/>
  <c r="G261" i="4" s="1"/>
  <c r="G290" i="4" a="1"/>
  <c r="G290" i="4" s="1"/>
  <c r="G296" i="4" a="1"/>
  <c r="G296" i="4" s="1"/>
  <c r="G302" i="4" a="1"/>
  <c r="G302" i="4" s="1"/>
  <c r="G308" i="4" a="1"/>
  <c r="G308" i="4" s="1"/>
  <c r="G314" i="4" a="1"/>
  <c r="G314" i="4" s="1"/>
  <c r="G325" i="4" a="1"/>
  <c r="G325" i="4" s="1"/>
  <c r="G331" i="4" a="1"/>
  <c r="G331" i="4" s="1"/>
  <c r="G337" i="4" a="1"/>
  <c r="G337" i="4" s="1"/>
  <c r="G343" i="4" a="1"/>
  <c r="G343" i="4" s="1"/>
  <c r="G349" i="4" a="1"/>
  <c r="G349" i="4" s="1"/>
  <c r="G356" i="4" a="1"/>
  <c r="G356" i="4" s="1"/>
  <c r="G364" i="4" a="1"/>
  <c r="G364" i="4" s="1"/>
  <c r="G371" i="4" a="1"/>
  <c r="G371" i="4" s="1"/>
  <c r="G378" i="4" a="1"/>
  <c r="G378" i="4" s="1"/>
  <c r="G386" i="4" a="1"/>
  <c r="G386" i="4" s="1"/>
  <c r="G393" i="4" a="1"/>
  <c r="G393" i="4" s="1"/>
  <c r="K393" i="4" s="1"/>
  <c r="G400" i="4" a="1"/>
  <c r="G400" i="4" s="1"/>
  <c r="G415" i="4" a="1"/>
  <c r="G415" i="4" s="1"/>
  <c r="G422" i="4" a="1"/>
  <c r="G422" i="4" s="1"/>
  <c r="G430" i="4" a="1"/>
  <c r="G430" i="4" s="1"/>
  <c r="G437" i="4" a="1"/>
  <c r="G437" i="4" s="1"/>
  <c r="G444" i="4" a="1"/>
  <c r="G444" i="4" s="1"/>
  <c r="G459" i="4" a="1"/>
  <c r="G459" i="4" s="1"/>
  <c r="G466" i="4" a="1"/>
  <c r="G466" i="4" s="1"/>
  <c r="G473" i="4" a="1"/>
  <c r="G473" i="4" s="1"/>
  <c r="J328" i="4" a="1"/>
  <c r="J328" i="4" s="1"/>
  <c r="I192" i="4" a="1"/>
  <c r="I192" i="4" s="1"/>
  <c r="I243" i="4" a="1"/>
  <c r="I243" i="4" s="1"/>
  <c r="I336" i="4" a="1"/>
  <c r="I336" i="4" s="1"/>
  <c r="I384" i="4" a="1"/>
  <c r="I384" i="4" s="1"/>
  <c r="I416" i="4" a="1"/>
  <c r="I416" i="4" s="1"/>
  <c r="I442" i="4" a="1"/>
  <c r="I442" i="4" s="1"/>
  <c r="I465" i="4" a="1"/>
  <c r="I465" i="4" s="1"/>
  <c r="I488" i="4" a="1"/>
  <c r="I488" i="4" s="1"/>
  <c r="I514" i="4" a="1"/>
  <c r="I514" i="4" s="1"/>
  <c r="I539" i="4" a="1"/>
  <c r="I539" i="4" s="1"/>
  <c r="I586" i="4" a="1"/>
  <c r="I586" i="4" s="1"/>
  <c r="I603" i="4" a="1"/>
  <c r="I603" i="4" s="1"/>
  <c r="I622" i="4" a="1"/>
  <c r="I622" i="4" s="1"/>
  <c r="I640" i="4" a="1"/>
  <c r="I640" i="4" s="1"/>
  <c r="I658" i="4" a="1"/>
  <c r="I658" i="4" s="1"/>
  <c r="I676" i="4" a="1"/>
  <c r="I676" i="4" s="1"/>
  <c r="I693" i="4" a="1"/>
  <c r="I693" i="4" s="1"/>
  <c r="I709" i="4" a="1"/>
  <c r="I709" i="4" s="1"/>
  <c r="G7" i="4" a="1"/>
  <c r="G7" i="4" s="1"/>
  <c r="G14" i="4" a="1"/>
  <c r="G14" i="4" s="1"/>
  <c r="G20" i="4" a="1"/>
  <c r="G20" i="4" s="1"/>
  <c r="G32" i="4" a="1"/>
  <c r="G32" i="4" s="1"/>
  <c r="G72" i="4" a="1"/>
  <c r="G72" i="4" s="1"/>
  <c r="G78" i="4" a="1"/>
  <c r="G78" i="4" s="1"/>
  <c r="G84" i="4" a="1"/>
  <c r="G84" i="4" s="1"/>
  <c r="G90" i="4" a="1"/>
  <c r="G90" i="4" s="1"/>
  <c r="G101" i="4" a="1"/>
  <c r="G101" i="4" s="1"/>
  <c r="G108" i="4" a="1"/>
  <c r="G108" i="4" s="1"/>
  <c r="G114" i="4" a="1"/>
  <c r="G114" i="4" s="1"/>
  <c r="G120" i="4" a="1"/>
  <c r="G120" i="4" s="1"/>
  <c r="G125" i="4" a="1"/>
  <c r="G125" i="4" s="1"/>
  <c r="G131" i="4" a="1"/>
  <c r="G131" i="4" s="1"/>
  <c r="G143" i="4" a="1"/>
  <c r="G143" i="4" s="1"/>
  <c r="G149" i="4" a="1"/>
  <c r="G149" i="4" s="1"/>
  <c r="G155" i="4" a="1"/>
  <c r="G155" i="4" s="1"/>
  <c r="G161" i="4" a="1"/>
  <c r="G161" i="4" s="1"/>
  <c r="G167" i="4" a="1"/>
  <c r="G167" i="4" s="1"/>
  <c r="G191" i="4" a="1"/>
  <c r="G191" i="4" s="1"/>
  <c r="G221" i="4" a="1"/>
  <c r="G221" i="4" s="1"/>
  <c r="G227" i="4" a="1"/>
  <c r="G227" i="4" s="1"/>
  <c r="G233" i="4" a="1"/>
  <c r="G233" i="4" s="1"/>
  <c r="G238" i="4" a="1"/>
  <c r="G238" i="4" s="1"/>
  <c r="G244" i="4" a="1"/>
  <c r="G244" i="4" s="1"/>
  <c r="G250" i="4" a="1"/>
  <c r="G250" i="4" s="1"/>
  <c r="G257" i="4" a="1"/>
  <c r="G257" i="4" s="1"/>
  <c r="G267" i="4" a="1"/>
  <c r="G267" i="4" s="1"/>
  <c r="K267" i="4" s="1"/>
  <c r="G273" i="4" a="1"/>
  <c r="G273" i="4" s="1"/>
  <c r="G279" i="4" a="1"/>
  <c r="G279" i="4" s="1"/>
  <c r="G285" i="4" a="1"/>
  <c r="G285" i="4" s="1"/>
  <c r="G297" i="4" a="1"/>
  <c r="G297" i="4" s="1"/>
  <c r="G303" i="4" a="1"/>
  <c r="G303" i="4" s="1"/>
  <c r="G309" i="4" a="1"/>
  <c r="G309" i="4" s="1"/>
  <c r="G315" i="4" a="1"/>
  <c r="G315" i="4" s="1"/>
  <c r="G321" i="4" a="1"/>
  <c r="G321" i="4" s="1"/>
  <c r="G326" i="4" a="1"/>
  <c r="G326" i="4" s="1"/>
  <c r="G332" i="4" a="1"/>
  <c r="G332" i="4" s="1"/>
  <c r="G338" i="4" a="1"/>
  <c r="G338" i="4" s="1"/>
  <c r="G350" i="4" a="1"/>
  <c r="G350" i="4" s="1"/>
  <c r="G357" i="4" a="1"/>
  <c r="G357" i="4" s="1"/>
  <c r="G365" i="4" a="1"/>
  <c r="G365" i="4" s="1"/>
  <c r="G372" i="4" a="1"/>
  <c r="G372" i="4" s="1"/>
  <c r="G379" i="4" a="1"/>
  <c r="G379" i="4" s="1"/>
  <c r="G387" i="4" a="1"/>
  <c r="G387" i="4" s="1"/>
  <c r="G394" i="4" a="1"/>
  <c r="G394" i="4" s="1"/>
  <c r="G401" i="4" a="1"/>
  <c r="G401" i="4" s="1"/>
  <c r="G408" i="4" a="1"/>
  <c r="G408" i="4" s="1"/>
  <c r="G416" i="4" a="1"/>
  <c r="G416" i="4" s="1"/>
  <c r="G423" i="4" a="1"/>
  <c r="G423" i="4" s="1"/>
  <c r="G431" i="4" a="1"/>
  <c r="G431" i="4" s="1"/>
  <c r="G438" i="4" a="1"/>
  <c r="G438" i="4" s="1"/>
  <c r="G445" i="4" a="1"/>
  <c r="G445" i="4" s="1"/>
  <c r="G452" i="4" a="1"/>
  <c r="G452" i="4" s="1"/>
  <c r="G460" i="4" a="1"/>
  <c r="G460" i="4" s="1"/>
  <c r="G467" i="4" a="1"/>
  <c r="G467" i="4" s="1"/>
  <c r="G474" i="4" a="1"/>
  <c r="G474" i="4" s="1"/>
  <c r="G481" i="4" a="1"/>
  <c r="G481" i="4" s="1"/>
  <c r="G488" i="4" a="1"/>
  <c r="G488" i="4" s="1"/>
  <c r="G496" i="4" a="1"/>
  <c r="G496" i="4" s="1"/>
  <c r="G510" i="4" a="1"/>
  <c r="G510" i="4" s="1"/>
  <c r="G516" i="4" a="1"/>
  <c r="G516" i="4" s="1"/>
  <c r="G522" i="4" a="1"/>
  <c r="G522" i="4" s="1"/>
  <c r="G533" i="4" a="1"/>
  <c r="G533" i="4" s="1"/>
  <c r="G551" i="4" a="1"/>
  <c r="G551" i="4" s="1"/>
  <c r="J383" i="4" a="1"/>
  <c r="J383" i="4" s="1"/>
  <c r="I201" i="4" a="1"/>
  <c r="I201" i="4" s="1"/>
  <c r="I248" i="4" a="1"/>
  <c r="I248" i="4" s="1"/>
  <c r="I293" i="4" a="1"/>
  <c r="I293" i="4" s="1"/>
  <c r="I418" i="4" a="1"/>
  <c r="I418" i="4" s="1"/>
  <c r="I443" i="4" a="1"/>
  <c r="I443" i="4" s="1"/>
  <c r="I490" i="4" a="1"/>
  <c r="I490" i="4" s="1"/>
  <c r="I515" i="4" a="1"/>
  <c r="I515" i="4" s="1"/>
  <c r="I540" i="4" a="1"/>
  <c r="I540" i="4" s="1"/>
  <c r="I573" i="4" a="1"/>
  <c r="I573" i="4" s="1"/>
  <c r="I606" i="4" a="1"/>
  <c r="I606" i="4" s="1"/>
  <c r="I624" i="4" a="1"/>
  <c r="I624" i="4" s="1"/>
  <c r="I642" i="4" a="1"/>
  <c r="I642" i="4" s="1"/>
  <c r="I660" i="4" a="1"/>
  <c r="I660" i="4" s="1"/>
  <c r="K660" i="4" s="1"/>
  <c r="I679" i="4" a="1"/>
  <c r="I679" i="4" s="1"/>
  <c r="I695" i="4" a="1"/>
  <c r="I695" i="4" s="1"/>
  <c r="I711" i="4" a="1"/>
  <c r="I711" i="4" s="1"/>
  <c r="J441" i="4" a="1"/>
  <c r="J441" i="4" s="1"/>
  <c r="I130" i="4" a="1"/>
  <c r="I130" i="4" s="1"/>
  <c r="I213" i="4" a="1"/>
  <c r="I213" i="4" s="1"/>
  <c r="I305" i="4" a="1"/>
  <c r="I305" i="4" s="1"/>
  <c r="I351" i="4" a="1"/>
  <c r="I351" i="4" s="1"/>
  <c r="I398" i="4" a="1"/>
  <c r="I398" i="4" s="1"/>
  <c r="I424" i="4" a="1"/>
  <c r="I424" i="4" s="1"/>
  <c r="I449" i="4" a="1"/>
  <c r="I449" i="4" s="1"/>
  <c r="I472" i="4" a="1"/>
  <c r="I472" i="4" s="1"/>
  <c r="I521" i="4" a="1"/>
  <c r="I521" i="4" s="1"/>
  <c r="I546" i="4" a="1"/>
  <c r="I546" i="4" s="1"/>
  <c r="I562" i="4" a="1"/>
  <c r="I562" i="4" s="1"/>
  <c r="I577" i="4" a="1"/>
  <c r="I577" i="4" s="1"/>
  <c r="I592" i="4" a="1"/>
  <c r="I592" i="4" s="1"/>
  <c r="I610" i="4" a="1"/>
  <c r="I610" i="4" s="1"/>
  <c r="I628" i="4" a="1"/>
  <c r="I628" i="4" s="1"/>
  <c r="I647" i="4" a="1"/>
  <c r="I647" i="4" s="1"/>
  <c r="I665" i="4" a="1"/>
  <c r="I665" i="4" s="1"/>
  <c r="I683" i="4" a="1"/>
  <c r="I683" i="4" s="1"/>
  <c r="I699" i="4" a="1"/>
  <c r="I699" i="4" s="1"/>
  <c r="I715" i="4" a="1"/>
  <c r="I715" i="4" s="1"/>
  <c r="J498" i="4" a="1"/>
  <c r="J498" i="4" s="1"/>
  <c r="I132" i="4" a="1"/>
  <c r="I132" i="4" s="1"/>
  <c r="I216" i="4" a="1"/>
  <c r="I216" i="4" s="1"/>
  <c r="I261" i="4" a="1"/>
  <c r="I261" i="4" s="1"/>
  <c r="I353" i="4" a="1"/>
  <c r="I353" i="4" s="1"/>
  <c r="I400" i="4" a="1"/>
  <c r="I400" i="4" s="1"/>
  <c r="I426" i="4" a="1"/>
  <c r="I426" i="4" s="1"/>
  <c r="I474" i="4" a="1"/>
  <c r="I474" i="4" s="1"/>
  <c r="I498" i="4" a="1"/>
  <c r="I498" i="4" s="1"/>
  <c r="I523" i="4" a="1"/>
  <c r="I523" i="4" s="1"/>
  <c r="I547" i="4" a="1"/>
  <c r="I547" i="4" s="1"/>
  <c r="I563" i="4" a="1"/>
  <c r="I563" i="4" s="1"/>
  <c r="I578" i="4" a="1"/>
  <c r="I578" i="4" s="1"/>
  <c r="I593" i="4" a="1"/>
  <c r="I593" i="4" s="1"/>
  <c r="I611" i="4" a="1"/>
  <c r="I611" i="4" s="1"/>
  <c r="I630" i="4" a="1"/>
  <c r="I630" i="4" s="1"/>
  <c r="I648" i="4" a="1"/>
  <c r="I648" i="4" s="1"/>
  <c r="I666" i="4" a="1"/>
  <c r="I666" i="4" s="1"/>
  <c r="I684" i="4" a="1"/>
  <c r="I684" i="4" s="1"/>
  <c r="I700" i="4" a="1"/>
  <c r="I700" i="4" s="1"/>
  <c r="I716" i="4" a="1"/>
  <c r="I716" i="4" s="1"/>
  <c r="I144" i="4" a="1"/>
  <c r="I144" i="4" s="1"/>
  <c r="I221" i="4" a="1"/>
  <c r="I221" i="4" s="1"/>
  <c r="I266" i="4" a="1"/>
  <c r="I266" i="4" s="1"/>
  <c r="I361" i="4" a="1"/>
  <c r="I361" i="4" s="1"/>
  <c r="K361" i="4" s="1"/>
  <c r="I428" i="4" a="1"/>
  <c r="I428" i="4" s="1"/>
  <c r="I453" i="4" a="1"/>
  <c r="I453" i="4" s="1"/>
  <c r="I526" i="4" a="1"/>
  <c r="I526" i="4" s="1"/>
  <c r="I550" i="4" a="1"/>
  <c r="I550" i="4" s="1"/>
  <c r="I564" i="4" a="1"/>
  <c r="I564" i="4" s="1"/>
  <c r="I579" i="4" a="1"/>
  <c r="I579" i="4" s="1"/>
  <c r="I594" i="4" a="1"/>
  <c r="I594" i="4" s="1"/>
  <c r="I612" i="4" a="1"/>
  <c r="I612" i="4" s="1"/>
  <c r="I631" i="4" a="1"/>
  <c r="I631" i="4" s="1"/>
  <c r="I649" i="4" a="1"/>
  <c r="I649" i="4" s="1"/>
  <c r="I667" i="4" a="1"/>
  <c r="I667" i="4" s="1"/>
  <c r="I685" i="4" a="1"/>
  <c r="I685" i="4" s="1"/>
  <c r="I701" i="4" a="1"/>
  <c r="I701" i="4" s="1"/>
  <c r="I717" i="4" a="1"/>
  <c r="I717" i="4" s="1"/>
  <c r="J603" i="4" a="1"/>
  <c r="J603" i="4" s="1"/>
  <c r="I225" i="4" a="1"/>
  <c r="I225" i="4" s="1"/>
  <c r="I270" i="4" a="1"/>
  <c r="I270" i="4" s="1"/>
  <c r="I365" i="4" a="1"/>
  <c r="I365" i="4" s="1"/>
  <c r="I430" i="4" a="1"/>
  <c r="I430" i="4" s="1"/>
  <c r="I455" i="4" a="1"/>
  <c r="I455" i="4" s="1"/>
  <c r="I478" i="4" a="1"/>
  <c r="I478" i="4" s="1"/>
  <c r="I502" i="4" a="1"/>
  <c r="I502" i="4" s="1"/>
  <c r="I528" i="4" a="1"/>
  <c r="I528" i="4" s="1"/>
  <c r="I566" i="4" a="1"/>
  <c r="I566" i="4" s="1"/>
  <c r="I580" i="4" a="1"/>
  <c r="I580" i="4" s="1"/>
  <c r="I596" i="4" a="1"/>
  <c r="I596" i="4" s="1"/>
  <c r="I615" i="4" a="1"/>
  <c r="I615" i="4" s="1"/>
  <c r="I633" i="4" a="1"/>
  <c r="I633" i="4" s="1"/>
  <c r="I651" i="4" a="1"/>
  <c r="I651" i="4" s="1"/>
  <c r="I670" i="4" a="1"/>
  <c r="I670" i="4" s="1"/>
  <c r="I687" i="4" a="1"/>
  <c r="I687" i="4" s="1"/>
  <c r="I703" i="4" a="1"/>
  <c r="I703" i="4" s="1"/>
  <c r="I719" i="4" a="1"/>
  <c r="I719" i="4" s="1"/>
  <c r="G12" i="4" a="1"/>
  <c r="G12" i="4" s="1"/>
  <c r="G18" i="4" a="1"/>
  <c r="G18" i="4" s="1"/>
  <c r="G24" i="4" a="1"/>
  <c r="G24" i="4" s="1"/>
  <c r="G29" i="4" a="1"/>
  <c r="G29" i="4" s="1"/>
  <c r="G41" i="4" a="1"/>
  <c r="G41" i="4" s="1"/>
  <c r="G46" i="4" a="1"/>
  <c r="G46" i="4" s="1"/>
  <c r="G52" i="4" a="1"/>
  <c r="G52" i="4" s="1"/>
  <c r="G58" i="4" a="1"/>
  <c r="G58" i="4" s="1"/>
  <c r="G76" i="4" a="1"/>
  <c r="G76" i="4" s="1"/>
  <c r="G82" i="4" a="1"/>
  <c r="G82" i="4" s="1"/>
  <c r="G88" i="4" a="1"/>
  <c r="G88" i="4" s="1"/>
  <c r="G94" i="4" a="1"/>
  <c r="G94" i="4" s="1"/>
  <c r="G99" i="4" a="1"/>
  <c r="G99" i="4" s="1"/>
  <c r="G112" i="4" a="1"/>
  <c r="G112" i="4" s="1"/>
  <c r="G118" i="4" a="1"/>
  <c r="G118" i="4" s="1"/>
  <c r="G123" i="4" a="1"/>
  <c r="G123" i="4" s="1"/>
  <c r="G129" i="4" a="1"/>
  <c r="G129" i="4" s="1"/>
  <c r="G135" i="4" a="1"/>
  <c r="G135" i="4" s="1"/>
  <c r="G141" i="4" a="1"/>
  <c r="G141" i="4" s="1"/>
  <c r="G153" i="4" a="1"/>
  <c r="G153" i="4" s="1"/>
  <c r="G159" i="4" a="1"/>
  <c r="G159" i="4" s="1"/>
  <c r="G171" i="4" a="1"/>
  <c r="G171" i="4" s="1"/>
  <c r="G188" i="4" a="1"/>
  <c r="G188" i="4" s="1"/>
  <c r="G201" i="4" a="1"/>
  <c r="G201" i="4" s="1"/>
  <c r="G206" i="4" a="1"/>
  <c r="G206" i="4" s="1"/>
  <c r="G212" i="4" a="1"/>
  <c r="G212" i="4" s="1"/>
  <c r="G218" i="4" a="1"/>
  <c r="G218" i="4" s="1"/>
  <c r="G225" i="4" a="1"/>
  <c r="G225" i="4" s="1"/>
  <c r="G230" i="4" a="1"/>
  <c r="G230" i="4" s="1"/>
  <c r="G236" i="4" a="1"/>
  <c r="G236" i="4" s="1"/>
  <c r="G242" i="4" a="1"/>
  <c r="G242" i="4" s="1"/>
  <c r="G248" i="4" a="1"/>
  <c r="G248" i="4" s="1"/>
  <c r="G255" i="4" a="1"/>
  <c r="G255" i="4" s="1"/>
  <c r="G260" i="4" a="1"/>
  <c r="G260" i="4" s="1"/>
  <c r="G271" i="4" a="1"/>
  <c r="G271" i="4" s="1"/>
  <c r="G277" i="4" a="1"/>
  <c r="G277" i="4" s="1"/>
  <c r="G283" i="4" a="1"/>
  <c r="G283" i="4" s="1"/>
  <c r="G289" i="4" a="1"/>
  <c r="G289" i="4" s="1"/>
  <c r="G294" i="4" a="1"/>
  <c r="G294" i="4" s="1"/>
  <c r="G301" i="4" a="1"/>
  <c r="G301" i="4" s="1"/>
  <c r="G313" i="4" a="1"/>
  <c r="G313" i="4" s="1"/>
  <c r="G319" i="4" a="1"/>
  <c r="G319" i="4" s="1"/>
  <c r="G324" i="4" a="1"/>
  <c r="G324" i="4" s="1"/>
  <c r="G330" i="4" a="1"/>
  <c r="G330" i="4" s="1"/>
  <c r="G336" i="4" a="1"/>
  <c r="G336" i="4" s="1"/>
  <c r="G342" i="4" a="1"/>
  <c r="G342" i="4" s="1"/>
  <c r="G347" i="4" a="1"/>
  <c r="G347" i="4" s="1"/>
  <c r="G355" i="4" a="1"/>
  <c r="G355" i="4" s="1"/>
  <c r="G362" i="4" a="1"/>
  <c r="G362" i="4" s="1"/>
  <c r="G369" i="4" a="1"/>
  <c r="G369" i="4" s="1"/>
  <c r="G376" i="4" a="1"/>
  <c r="G376" i="4" s="1"/>
  <c r="G384" i="4" a="1"/>
  <c r="G384" i="4" s="1"/>
  <c r="G391" i="4" a="1"/>
  <c r="G391" i="4" s="1"/>
  <c r="G399" i="4" a="1"/>
  <c r="G399" i="4" s="1"/>
  <c r="G406" i="4" a="1"/>
  <c r="G406" i="4" s="1"/>
  <c r="G413" i="4" a="1"/>
  <c r="G413" i="4" s="1"/>
  <c r="G420" i="4" a="1"/>
  <c r="G420" i="4" s="1"/>
  <c r="G428" i="4" a="1"/>
  <c r="G428" i="4" s="1"/>
  <c r="G435" i="4" a="1"/>
  <c r="G435" i="4" s="1"/>
  <c r="G442" i="4" a="1"/>
  <c r="G442" i="4" s="1"/>
  <c r="G450" i="4" a="1"/>
  <c r="G450" i="4" s="1"/>
  <c r="G457" i="4" a="1"/>
  <c r="G457" i="4" s="1"/>
  <c r="G464" i="4" a="1"/>
  <c r="G464" i="4" s="1"/>
  <c r="G478" i="4" a="1"/>
  <c r="G478" i="4" s="1"/>
  <c r="G16" i="4" a="1"/>
  <c r="G16" i="4" s="1"/>
  <c r="G27" i="4" a="1"/>
  <c r="G27" i="4" s="1"/>
  <c r="G38" i="4" a="1"/>
  <c r="G38" i="4" s="1"/>
  <c r="G50" i="4" a="1"/>
  <c r="G50" i="4" s="1"/>
  <c r="G62" i="4" a="1"/>
  <c r="G62" i="4" s="1"/>
  <c r="G86" i="4" a="1"/>
  <c r="G86" i="4" s="1"/>
  <c r="G121" i="4" a="1"/>
  <c r="G121" i="4" s="1"/>
  <c r="G169" i="4" a="1"/>
  <c r="G169" i="4" s="1"/>
  <c r="G180" i="4" a="1"/>
  <c r="G180" i="4" s="1"/>
  <c r="G204" i="4" a="1"/>
  <c r="G204" i="4" s="1"/>
  <c r="G216" i="4" a="1"/>
  <c r="G216" i="4" s="1"/>
  <c r="G240" i="4" a="1"/>
  <c r="G240" i="4" s="1"/>
  <c r="G252" i="4" a="1"/>
  <c r="G252" i="4" s="1"/>
  <c r="G263" i="4" a="1"/>
  <c r="G263" i="4" s="1"/>
  <c r="G287" i="4" a="1"/>
  <c r="G287" i="4" s="1"/>
  <c r="G298" i="4" a="1"/>
  <c r="G298" i="4" s="1"/>
  <c r="G322" i="4" a="1"/>
  <c r="G322" i="4" s="1"/>
  <c r="G345" i="4" a="1"/>
  <c r="G345" i="4" s="1"/>
  <c r="G359" i="4" a="1"/>
  <c r="G359" i="4" s="1"/>
  <c r="G374" i="4" a="1"/>
  <c r="G374" i="4" s="1"/>
  <c r="G388" i="4" a="1"/>
  <c r="G388" i="4" s="1"/>
  <c r="G403" i="4" a="1"/>
  <c r="G403" i="4" s="1"/>
  <c r="G418" i="4" a="1"/>
  <c r="G418" i="4" s="1"/>
  <c r="G432" i="4" a="1"/>
  <c r="G432" i="4" s="1"/>
  <c r="G447" i="4" a="1"/>
  <c r="G447" i="4" s="1"/>
  <c r="G462" i="4" a="1"/>
  <c r="G462" i="4" s="1"/>
  <c r="G485" i="4" a="1"/>
  <c r="G485" i="4" s="1"/>
  <c r="G494" i="4" a="1"/>
  <c r="G494" i="4" s="1"/>
  <c r="G503" i="4" a="1"/>
  <c r="G503" i="4" s="1"/>
  <c r="G511" i="4" a="1"/>
  <c r="G511" i="4" s="1"/>
  <c r="G518" i="4" a="1"/>
  <c r="G518" i="4" s="1"/>
  <c r="G544" i="4" a="1"/>
  <c r="G544" i="4" s="1"/>
  <c r="G556" i="4" a="1"/>
  <c r="G556" i="4" s="1"/>
  <c r="G563" i="4" a="1"/>
  <c r="G563" i="4" s="1"/>
  <c r="G569" i="4" a="1"/>
  <c r="G569" i="4" s="1"/>
  <c r="G582" i="4" a="1"/>
  <c r="G582" i="4" s="1"/>
  <c r="G588" i="4" a="1"/>
  <c r="G588" i="4" s="1"/>
  <c r="G595" i="4" a="1"/>
  <c r="G595" i="4" s="1"/>
  <c r="G601" i="4" a="1"/>
  <c r="G601" i="4" s="1"/>
  <c r="K601" i="4" s="1"/>
  <c r="G614" i="4" a="1"/>
  <c r="G614" i="4" s="1"/>
  <c r="G620" i="4" a="1"/>
  <c r="G620" i="4" s="1"/>
  <c r="G627" i="4" a="1"/>
  <c r="G627" i="4" s="1"/>
  <c r="G633" i="4" a="1"/>
  <c r="G633" i="4" s="1"/>
  <c r="G646" i="4" a="1"/>
  <c r="G646" i="4" s="1"/>
  <c r="G652" i="4" a="1"/>
  <c r="G652" i="4" s="1"/>
  <c r="G659" i="4" a="1"/>
  <c r="G659" i="4" s="1"/>
  <c r="K659" i="4" s="1"/>
  <c r="G665" i="4" a="1"/>
  <c r="G665" i="4" s="1"/>
  <c r="G678" i="4" a="1"/>
  <c r="G678" i="4" s="1"/>
  <c r="G684" i="4" a="1"/>
  <c r="G684" i="4" s="1"/>
  <c r="G691" i="4" a="1"/>
  <c r="G691" i="4" s="1"/>
  <c r="G697" i="4" a="1"/>
  <c r="G697" i="4" s="1"/>
  <c r="G710" i="4" a="1"/>
  <c r="G710" i="4" s="1"/>
  <c r="G716" i="4" a="1"/>
  <c r="G716" i="4" s="1"/>
  <c r="K716" i="4" s="1"/>
  <c r="I2" i="4" a="1"/>
  <c r="I2" i="4" s="1"/>
  <c r="G610" i="4" a="1"/>
  <c r="G610" i="4" s="1"/>
  <c r="G629" i="4" a="1"/>
  <c r="G629" i="4" s="1"/>
  <c r="G3" i="4" a="1"/>
  <c r="G3" i="4" s="1"/>
  <c r="G28" i="4" a="1"/>
  <c r="G28" i="4" s="1"/>
  <c r="G39" i="4" a="1"/>
  <c r="G39" i="4" s="1"/>
  <c r="G63" i="4" a="1"/>
  <c r="G63" i="4" s="1"/>
  <c r="G74" i="4" a="1"/>
  <c r="G74" i="4" s="1"/>
  <c r="G98" i="4" a="1"/>
  <c r="G98" i="4" s="1"/>
  <c r="G110" i="4" a="1"/>
  <c r="G110" i="4" s="1"/>
  <c r="G133" i="4" a="1"/>
  <c r="G133" i="4" s="1"/>
  <c r="G145" i="4" a="1"/>
  <c r="G145" i="4" s="1"/>
  <c r="G157" i="4" a="1"/>
  <c r="G157" i="4" s="1"/>
  <c r="G181" i="4" a="1"/>
  <c r="G181" i="4" s="1"/>
  <c r="G193" i="4" a="1"/>
  <c r="G193" i="4" s="1"/>
  <c r="G205" i="4" a="1"/>
  <c r="G205" i="4" s="1"/>
  <c r="G217" i="4" a="1"/>
  <c r="G217" i="4" s="1"/>
  <c r="G229" i="4" a="1"/>
  <c r="G229" i="4" s="1"/>
  <c r="G253" i="4" a="1"/>
  <c r="G253" i="4" s="1"/>
  <c r="G264" i="4" a="1"/>
  <c r="G264" i="4" s="1"/>
  <c r="G275" i="4" a="1"/>
  <c r="G275" i="4" s="1"/>
  <c r="G288" i="4" a="1"/>
  <c r="G288" i="4" s="1"/>
  <c r="G299" i="4" a="1"/>
  <c r="G299" i="4" s="1"/>
  <c r="G311" i="4" a="1"/>
  <c r="G311" i="4" s="1"/>
  <c r="G334" i="4" a="1"/>
  <c r="G334" i="4" s="1"/>
  <c r="G346" i="4" a="1"/>
  <c r="G346" i="4" s="1"/>
  <c r="G360" i="4" a="1"/>
  <c r="G360" i="4" s="1"/>
  <c r="G375" i="4" a="1"/>
  <c r="G375" i="4" s="1"/>
  <c r="G389" i="4" a="1"/>
  <c r="G389" i="4" s="1"/>
  <c r="G404" i="4" a="1"/>
  <c r="G404" i="4" s="1"/>
  <c r="G419" i="4" a="1"/>
  <c r="G419" i="4" s="1"/>
  <c r="G433" i="4" a="1"/>
  <c r="G433" i="4" s="1"/>
  <c r="K433" i="4" s="1"/>
  <c r="G448" i="4" a="1"/>
  <c r="G448" i="4" s="1"/>
  <c r="G463" i="4" a="1"/>
  <c r="G463" i="4" s="1"/>
  <c r="G476" i="4" a="1"/>
  <c r="G476" i="4" s="1"/>
  <c r="G486" i="4" a="1"/>
  <c r="G486" i="4" s="1"/>
  <c r="G495" i="4" a="1"/>
  <c r="G495" i="4" s="1"/>
  <c r="G504" i="4" a="1"/>
  <c r="G504" i="4" s="1"/>
  <c r="G512" i="4" a="1"/>
  <c r="G512" i="4" s="1"/>
  <c r="G524" i="4" a="1"/>
  <c r="G524" i="4" s="1"/>
  <c r="G531" i="4" a="1"/>
  <c r="G531" i="4" s="1"/>
  <c r="G538" i="4" a="1"/>
  <c r="G538" i="4" s="1"/>
  <c r="G545" i="4" a="1"/>
  <c r="G545" i="4" s="1"/>
  <c r="G552" i="4" a="1"/>
  <c r="G552" i="4" s="1"/>
  <c r="G557" i="4" a="1"/>
  <c r="G557" i="4" s="1"/>
  <c r="G570" i="4" a="1"/>
  <c r="G570" i="4" s="1"/>
  <c r="G576" i="4" a="1"/>
  <c r="G576" i="4" s="1"/>
  <c r="G583" i="4" a="1"/>
  <c r="G583" i="4" s="1"/>
  <c r="G589" i="4" a="1"/>
  <c r="G589" i="4" s="1"/>
  <c r="G602" i="4" a="1"/>
  <c r="G602" i="4" s="1"/>
  <c r="G608" i="4" a="1"/>
  <c r="G608" i="4" s="1"/>
  <c r="G615" i="4" a="1"/>
  <c r="G615" i="4" s="1"/>
  <c r="G621" i="4" a="1"/>
  <c r="G621" i="4" s="1"/>
  <c r="G634" i="4" a="1"/>
  <c r="G634" i="4" s="1"/>
  <c r="G640" i="4" a="1"/>
  <c r="G640" i="4" s="1"/>
  <c r="G647" i="4" a="1"/>
  <c r="G647" i="4" s="1"/>
  <c r="G653" i="4" a="1"/>
  <c r="G653" i="4" s="1"/>
  <c r="G666" i="4" a="1"/>
  <c r="G666" i="4" s="1"/>
  <c r="G672" i="4" a="1"/>
  <c r="G672" i="4" s="1"/>
  <c r="G679" i="4" a="1"/>
  <c r="G679" i="4" s="1"/>
  <c r="G685" i="4" a="1"/>
  <c r="G685" i="4" s="1"/>
  <c r="G698" i="4" a="1"/>
  <c r="G698" i="4" s="1"/>
  <c r="G704" i="4" a="1"/>
  <c r="G704" i="4" s="1"/>
  <c r="G711" i="4" a="1"/>
  <c r="G711" i="4" s="1"/>
  <c r="G717" i="4" a="1"/>
  <c r="G717" i="4" s="1"/>
  <c r="G2" i="4" a="1"/>
  <c r="G2" i="4" s="1"/>
  <c r="G623" i="4" a="1"/>
  <c r="G623" i="4" s="1"/>
  <c r="G4" i="4" a="1"/>
  <c r="G4" i="4" s="1"/>
  <c r="G17" i="4" a="1"/>
  <c r="G17" i="4" s="1"/>
  <c r="G40" i="4" a="1"/>
  <c r="G40" i="4" s="1"/>
  <c r="G51" i="4" a="1"/>
  <c r="G51" i="4" s="1"/>
  <c r="G64" i="4" a="1"/>
  <c r="G64" i="4" s="1"/>
  <c r="G75" i="4" a="1"/>
  <c r="G75" i="4" s="1"/>
  <c r="G87" i="4" a="1"/>
  <c r="G87" i="4" s="1"/>
  <c r="G111" i="4" a="1"/>
  <c r="G111" i="4" s="1"/>
  <c r="G122" i="4" a="1"/>
  <c r="G122" i="4" s="1"/>
  <c r="G134" i="4" a="1"/>
  <c r="G134" i="4" s="1"/>
  <c r="G146" i="4" a="1"/>
  <c r="G146" i="4" s="1"/>
  <c r="G158" i="4" a="1"/>
  <c r="G158" i="4" s="1"/>
  <c r="G170" i="4" a="1"/>
  <c r="G170" i="4" s="1"/>
  <c r="G182" i="4" a="1"/>
  <c r="G182" i="4" s="1"/>
  <c r="G194" i="4" a="1"/>
  <c r="G194" i="4" s="1"/>
  <c r="G241" i="4" a="1"/>
  <c r="G241" i="4" s="1"/>
  <c r="G254" i="4" a="1"/>
  <c r="G254" i="4" s="1"/>
  <c r="G265" i="4" a="1"/>
  <c r="G265" i="4" s="1"/>
  <c r="G276" i="4" a="1"/>
  <c r="G276" i="4" s="1"/>
  <c r="G300" i="4" a="1"/>
  <c r="G300" i="4" s="1"/>
  <c r="G312" i="4" a="1"/>
  <c r="G312" i="4" s="1"/>
  <c r="K312" i="4" s="1"/>
  <c r="G323" i="4" a="1"/>
  <c r="G323" i="4" s="1"/>
  <c r="G335" i="4" a="1"/>
  <c r="G335" i="4" s="1"/>
  <c r="G361" i="4" a="1"/>
  <c r="G361" i="4" s="1"/>
  <c r="G390" i="4" a="1"/>
  <c r="G390" i="4" s="1"/>
  <c r="G405" i="4" a="1"/>
  <c r="G405" i="4" s="1"/>
  <c r="G434" i="4" a="1"/>
  <c r="G434" i="4" s="1"/>
  <c r="G449" i="4" a="1"/>
  <c r="G449" i="4" s="1"/>
  <c r="G477" i="4" a="1"/>
  <c r="G477" i="4" s="1"/>
  <c r="G487" i="4" a="1"/>
  <c r="G487" i="4" s="1"/>
  <c r="G497" i="4" a="1"/>
  <c r="G497" i="4" s="1"/>
  <c r="G505" i="4" a="1"/>
  <c r="G505" i="4" s="1"/>
  <c r="G513" i="4" a="1"/>
  <c r="G513" i="4" s="1"/>
  <c r="G519" i="4" a="1"/>
  <c r="G519" i="4" s="1"/>
  <c r="G525" i="4" a="1"/>
  <c r="G525" i="4" s="1"/>
  <c r="G539" i="4" a="1"/>
  <c r="G539" i="4" s="1"/>
  <c r="G546" i="4" a="1"/>
  <c r="G546" i="4" s="1"/>
  <c r="K546" i="4" s="1"/>
  <c r="G553" i="4" a="1"/>
  <c r="G553" i="4" s="1"/>
  <c r="G558" i="4" a="1"/>
  <c r="G558" i="4" s="1"/>
  <c r="G564" i="4" a="1"/>
  <c r="G564" i="4" s="1"/>
  <c r="G571" i="4" a="1"/>
  <c r="G571" i="4" s="1"/>
  <c r="G577" i="4" a="1"/>
  <c r="G577" i="4" s="1"/>
  <c r="G590" i="4" a="1"/>
  <c r="G590" i="4" s="1"/>
  <c r="G596" i="4" a="1"/>
  <c r="G596" i="4" s="1"/>
  <c r="G603" i="4" a="1"/>
  <c r="G603" i="4" s="1"/>
  <c r="G609" i="4" a="1"/>
  <c r="G609" i="4" s="1"/>
  <c r="G622" i="4" a="1"/>
  <c r="G622" i="4" s="1"/>
  <c r="G628" i="4" a="1"/>
  <c r="G628" i="4" s="1"/>
  <c r="G635" i="4" a="1"/>
  <c r="G635" i="4" s="1"/>
  <c r="G641" i="4" a="1"/>
  <c r="G641" i="4" s="1"/>
  <c r="G654" i="4" a="1"/>
  <c r="G654" i="4" s="1"/>
  <c r="G660" i="4" a="1"/>
  <c r="G660" i="4" s="1"/>
  <c r="G667" i="4" a="1"/>
  <c r="G667" i="4" s="1"/>
  <c r="G673" i="4" a="1"/>
  <c r="G673" i="4" s="1"/>
  <c r="G686" i="4" a="1"/>
  <c r="G686" i="4" s="1"/>
  <c r="K686" i="4" s="1"/>
  <c r="G692" i="4" a="1"/>
  <c r="G692" i="4" s="1"/>
  <c r="G699" i="4" a="1"/>
  <c r="G699" i="4" s="1"/>
  <c r="G705" i="4" a="1"/>
  <c r="G705" i="4" s="1"/>
  <c r="G718" i="4" a="1"/>
  <c r="G718" i="4" s="1"/>
  <c r="G591" i="4" a="1"/>
  <c r="G591" i="4" s="1"/>
  <c r="G8" i="4" a="1"/>
  <c r="G8" i="4" s="1"/>
  <c r="G21" i="4" a="1"/>
  <c r="G21" i="4" s="1"/>
  <c r="G43" i="4" a="1"/>
  <c r="G43" i="4" s="1"/>
  <c r="G55" i="4" a="1"/>
  <c r="G55" i="4" s="1"/>
  <c r="G67" i="4" a="1"/>
  <c r="G67" i="4" s="1"/>
  <c r="G79" i="4" a="1"/>
  <c r="G79" i="4" s="1"/>
  <c r="G91" i="4" a="1"/>
  <c r="G91" i="4" s="1"/>
  <c r="G102" i="4" a="1"/>
  <c r="G102" i="4" s="1"/>
  <c r="G126" i="4" a="1"/>
  <c r="G126" i="4" s="1"/>
  <c r="G138" i="4" a="1"/>
  <c r="G138" i="4" s="1"/>
  <c r="G150" i="4" a="1"/>
  <c r="G150" i="4" s="1"/>
  <c r="G162" i="4" a="1"/>
  <c r="G162" i="4" s="1"/>
  <c r="G174" i="4" a="1"/>
  <c r="G174" i="4" s="1"/>
  <c r="G185" i="4" a="1"/>
  <c r="G185" i="4" s="1"/>
  <c r="G197" i="4" a="1"/>
  <c r="G197" i="4" s="1"/>
  <c r="G209" i="4" a="1"/>
  <c r="G209" i="4" s="1"/>
  <c r="G222" i="4" a="1"/>
  <c r="G222" i="4" s="1"/>
  <c r="G245" i="4" a="1"/>
  <c r="G245" i="4" s="1"/>
  <c r="G268" i="4" a="1"/>
  <c r="G268" i="4" s="1"/>
  <c r="G280" i="4" a="1"/>
  <c r="G280" i="4" s="1"/>
  <c r="G291" i="4" a="1"/>
  <c r="G291" i="4" s="1"/>
  <c r="G304" i="4" a="1"/>
  <c r="G304" i="4" s="1"/>
  <c r="G316" i="4" a="1"/>
  <c r="G316" i="4" s="1"/>
  <c r="G327" i="4" a="1"/>
  <c r="G327" i="4" s="1"/>
  <c r="G351" i="4" a="1"/>
  <c r="G351" i="4" s="1"/>
  <c r="G366" i="4" a="1"/>
  <c r="G366" i="4" s="1"/>
  <c r="G380" i="4" a="1"/>
  <c r="G380" i="4" s="1"/>
  <c r="G395" i="4" a="1"/>
  <c r="G395" i="4" s="1"/>
  <c r="G409" i="4" a="1"/>
  <c r="G409" i="4" s="1"/>
  <c r="G424" i="4" a="1"/>
  <c r="G424" i="4" s="1"/>
  <c r="G439" i="4" a="1"/>
  <c r="G439" i="4" s="1"/>
  <c r="G453" i="4" a="1"/>
  <c r="G453" i="4" s="1"/>
  <c r="G468" i="4" a="1"/>
  <c r="G468" i="4" s="1"/>
  <c r="G480" i="4" a="1"/>
  <c r="G480" i="4" s="1"/>
  <c r="G489" i="4" a="1"/>
  <c r="G489" i="4" s="1"/>
  <c r="G498" i="4" a="1"/>
  <c r="G498" i="4" s="1"/>
  <c r="G506" i="4" a="1"/>
  <c r="G506" i="4" s="1"/>
  <c r="G520" i="4" a="1"/>
  <c r="G520" i="4" s="1"/>
  <c r="G526" i="4" a="1"/>
  <c r="G526" i="4" s="1"/>
  <c r="G532" i="4" a="1"/>
  <c r="G532" i="4" s="1"/>
  <c r="G540" i="4" a="1"/>
  <c r="G540" i="4" s="1"/>
  <c r="G559" i="4" a="1"/>
  <c r="G559" i="4" s="1"/>
  <c r="K559" i="4" s="1"/>
  <c r="G565" i="4" a="1"/>
  <c r="G565" i="4" s="1"/>
  <c r="G578" i="4" a="1"/>
  <c r="G578" i="4" s="1"/>
  <c r="G584" i="4" a="1"/>
  <c r="G584" i="4" s="1"/>
  <c r="G616" i="4" a="1"/>
  <c r="G616" i="4" s="1"/>
  <c r="G9" i="4" a="1"/>
  <c r="G9" i="4" s="1"/>
  <c r="G22" i="4" a="1"/>
  <c r="G22" i="4" s="1"/>
  <c r="G33" i="4" a="1"/>
  <c r="G33" i="4" s="1"/>
  <c r="G44" i="4" a="1"/>
  <c r="G44" i="4" s="1"/>
  <c r="G56" i="4" a="1"/>
  <c r="G56" i="4" s="1"/>
  <c r="G68" i="4" a="1"/>
  <c r="G68" i="4" s="1"/>
  <c r="G80" i="4" a="1"/>
  <c r="G80" i="4" s="1"/>
  <c r="G92" i="4" a="1"/>
  <c r="G92" i="4" s="1"/>
  <c r="G103" i="4" a="1"/>
  <c r="G103" i="4" s="1"/>
  <c r="G115" i="4" a="1"/>
  <c r="G115" i="4" s="1"/>
  <c r="G127" i="4" a="1"/>
  <c r="G127" i="4" s="1"/>
  <c r="G198" i="4" a="1"/>
  <c r="G198" i="4" s="1"/>
  <c r="G210" i="4" a="1"/>
  <c r="G210" i="4" s="1"/>
  <c r="G223" i="4" a="1"/>
  <c r="G223" i="4" s="1"/>
  <c r="G234" i="4" a="1"/>
  <c r="G234" i="4" s="1"/>
  <c r="G246" i="4" a="1"/>
  <c r="G246" i="4" s="1"/>
  <c r="G258" i="4" a="1"/>
  <c r="G258" i="4" s="1"/>
  <c r="G269" i="4" a="1"/>
  <c r="G269" i="4" s="1"/>
  <c r="G281" i="4" a="1"/>
  <c r="G281" i="4" s="1"/>
  <c r="G292" i="4" a="1"/>
  <c r="G292" i="4" s="1"/>
  <c r="G328" i="4" a="1"/>
  <c r="G328" i="4" s="1"/>
  <c r="G339" i="4" a="1"/>
  <c r="G339" i="4" s="1"/>
  <c r="G352" i="4" a="1"/>
  <c r="G352" i="4" s="1"/>
  <c r="G367" i="4" a="1"/>
  <c r="G367" i="4" s="1"/>
  <c r="G381" i="4" a="1"/>
  <c r="G381" i="4" s="1"/>
  <c r="G396" i="4" a="1"/>
  <c r="G396" i="4" s="1"/>
  <c r="G410" i="4" a="1"/>
  <c r="G410" i="4" s="1"/>
  <c r="G425" i="4" a="1"/>
  <c r="G425" i="4" s="1"/>
  <c r="G454" i="4" a="1"/>
  <c r="G454" i="4" s="1"/>
  <c r="G469" i="4" a="1"/>
  <c r="G469" i="4" s="1"/>
  <c r="G482" i="4" a="1"/>
  <c r="G482" i="4" s="1"/>
  <c r="G490" i="4" a="1"/>
  <c r="G490" i="4" s="1"/>
  <c r="G499" i="4" a="1"/>
  <c r="G499" i="4" s="1"/>
  <c r="G507" i="4" a="1"/>
  <c r="G507" i="4" s="1"/>
  <c r="G514" i="4" a="1"/>
  <c r="G514" i="4" s="1"/>
  <c r="G521" i="4" a="1"/>
  <c r="G521" i="4" s="1"/>
  <c r="K521" i="4" s="1"/>
  <c r="G527" i="4" a="1"/>
  <c r="G527" i="4" s="1"/>
  <c r="G534" i="4" a="1"/>
  <c r="G534" i="4" s="1"/>
  <c r="G541" i="4" a="1"/>
  <c r="G541" i="4" s="1"/>
  <c r="G547" i="4" a="1"/>
  <c r="G547" i="4" s="1"/>
  <c r="G554" i="4" a="1"/>
  <c r="G554" i="4" s="1"/>
  <c r="G566" i="4" a="1"/>
  <c r="G566" i="4" s="1"/>
  <c r="G572" i="4" a="1"/>
  <c r="G572" i="4" s="1"/>
  <c r="G579" i="4" a="1"/>
  <c r="G579" i="4" s="1"/>
  <c r="G585" i="4" a="1"/>
  <c r="G585" i="4" s="1"/>
  <c r="G598" i="4" a="1"/>
  <c r="G598" i="4" s="1"/>
  <c r="G604" i="4" a="1"/>
  <c r="G604" i="4" s="1"/>
  <c r="G611" i="4" a="1"/>
  <c r="G611" i="4" s="1"/>
  <c r="G45" i="4" a="1"/>
  <c r="G45" i="4" s="1"/>
  <c r="G57" i="4" a="1"/>
  <c r="G57" i="4" s="1"/>
  <c r="G104" i="4" a="1"/>
  <c r="G104" i="4" s="1"/>
  <c r="G116" i="4" a="1"/>
  <c r="G116" i="4" s="1"/>
  <c r="G128" i="4" a="1"/>
  <c r="G128" i="4" s="1"/>
  <c r="G139" i="4" a="1"/>
  <c r="G139" i="4" s="1"/>
  <c r="G151" i="4" a="1"/>
  <c r="G151" i="4" s="1"/>
  <c r="G163" i="4" a="1"/>
  <c r="G163" i="4" s="1"/>
  <c r="G175" i="4" a="1"/>
  <c r="G175" i="4" s="1"/>
  <c r="G186" i="4" a="1"/>
  <c r="G186" i="4" s="1"/>
  <c r="G199" i="4" a="1"/>
  <c r="G199" i="4" s="1"/>
  <c r="G224" i="4" a="1"/>
  <c r="G224" i="4" s="1"/>
  <c r="G305" i="4" a="1"/>
  <c r="G305" i="4" s="1"/>
  <c r="G317" i="4" a="1"/>
  <c r="G317" i="4" s="1"/>
  <c r="G329" i="4" a="1"/>
  <c r="G329" i="4" s="1"/>
  <c r="G340" i="4" a="1"/>
  <c r="G340" i="4" s="1"/>
  <c r="G353" i="4" a="1"/>
  <c r="G353" i="4" s="1"/>
  <c r="G382" i="4" a="1"/>
  <c r="G382" i="4" s="1"/>
  <c r="G397" i="4" a="1"/>
  <c r="G397" i="4" s="1"/>
  <c r="K397" i="4" s="1"/>
  <c r="G411" i="4" a="1"/>
  <c r="G411" i="4" s="1"/>
  <c r="G426" i="4" a="1"/>
  <c r="G426" i="4" s="1"/>
  <c r="K426" i="4" s="1"/>
  <c r="G440" i="4" a="1"/>
  <c r="G440" i="4" s="1"/>
  <c r="G455" i="4" a="1"/>
  <c r="G455" i="4" s="1"/>
  <c r="G470" i="4" a="1"/>
  <c r="G470" i="4" s="1"/>
  <c r="G483" i="4" a="1"/>
  <c r="G483" i="4" s="1"/>
  <c r="G491" i="4" a="1"/>
  <c r="G491" i="4" s="1"/>
  <c r="G500" i="4" a="1"/>
  <c r="G500" i="4" s="1"/>
  <c r="K500" i="4" s="1"/>
  <c r="G528" i="4" a="1"/>
  <c r="G528" i="4" s="1"/>
  <c r="G535" i="4" a="1"/>
  <c r="G535" i="4" s="1"/>
  <c r="G548" i="4" a="1"/>
  <c r="G548" i="4" s="1"/>
  <c r="G560" i="4" a="1"/>
  <c r="G560" i="4" s="1"/>
  <c r="G567" i="4" a="1"/>
  <c r="G567" i="4" s="1"/>
  <c r="G573" i="4" a="1"/>
  <c r="G573" i="4" s="1"/>
  <c r="G586" i="4" a="1"/>
  <c r="G586" i="4" s="1"/>
  <c r="G592" i="4" a="1"/>
  <c r="G592" i="4" s="1"/>
  <c r="G599" i="4" a="1"/>
  <c r="G599" i="4" s="1"/>
  <c r="G605" i="4" a="1"/>
  <c r="G605" i="4" s="1"/>
  <c r="G618" i="4" a="1"/>
  <c r="G618" i="4" s="1"/>
  <c r="G10" i="4" a="1"/>
  <c r="G10" i="4" s="1"/>
  <c r="G23" i="4" a="1"/>
  <c r="G23" i="4" s="1"/>
  <c r="G34" i="4" a="1"/>
  <c r="G34" i="4" s="1"/>
  <c r="G69" i="4" a="1"/>
  <c r="G69" i="4" s="1"/>
  <c r="G81" i="4" a="1"/>
  <c r="G81" i="4" s="1"/>
  <c r="G93" i="4" a="1"/>
  <c r="G93" i="4" s="1"/>
  <c r="G105" i="4" a="1"/>
  <c r="G105" i="4" s="1"/>
  <c r="G117" i="4" a="1"/>
  <c r="G117" i="4" s="1"/>
  <c r="G140" i="4" a="1"/>
  <c r="G140" i="4" s="1"/>
  <c r="G152" i="4" a="1"/>
  <c r="G152" i="4" s="1"/>
  <c r="G164" i="4" a="1"/>
  <c r="G164" i="4" s="1"/>
  <c r="G176" i="4" a="1"/>
  <c r="G176" i="4" s="1"/>
  <c r="G187" i="4" a="1"/>
  <c r="G187" i="4" s="1"/>
  <c r="G200" i="4" a="1"/>
  <c r="G200" i="4" s="1"/>
  <c r="G211" i="4" a="1"/>
  <c r="G211" i="4" s="1"/>
  <c r="G235" i="4" a="1"/>
  <c r="G235" i="4" s="1"/>
  <c r="G247" i="4" a="1"/>
  <c r="G247" i="4" s="1"/>
  <c r="G259" i="4" a="1"/>
  <c r="G259" i="4" s="1"/>
  <c r="G270" i="4" a="1"/>
  <c r="G270" i="4" s="1"/>
  <c r="G282" i="4" a="1"/>
  <c r="G282" i="4" s="1"/>
  <c r="G293" i="4" a="1"/>
  <c r="G293" i="4" s="1"/>
  <c r="G306" i="4" a="1"/>
  <c r="G306" i="4" s="1"/>
  <c r="G318" i="4" a="1"/>
  <c r="G318" i="4" s="1"/>
  <c r="G341" i="4" a="1"/>
  <c r="G341" i="4" s="1"/>
  <c r="G354" i="4" a="1"/>
  <c r="G354" i="4" s="1"/>
  <c r="G368" i="4" a="1"/>
  <c r="G368" i="4" s="1"/>
  <c r="G383" i="4" a="1"/>
  <c r="G383" i="4" s="1"/>
  <c r="G398" i="4" a="1"/>
  <c r="G398" i="4" s="1"/>
  <c r="G412" i="4" a="1"/>
  <c r="G412" i="4" s="1"/>
  <c r="G427" i="4" a="1"/>
  <c r="G427" i="4" s="1"/>
  <c r="G441" i="4" a="1"/>
  <c r="G441" i="4" s="1"/>
  <c r="G456" i="4" a="1"/>
  <c r="G456" i="4" s="1"/>
  <c r="G471" i="4" a="1"/>
  <c r="G471" i="4" s="1"/>
  <c r="G492" i="4" a="1"/>
  <c r="G492" i="4" s="1"/>
  <c r="G501" i="4" a="1"/>
  <c r="G501" i="4" s="1"/>
  <c r="G508" i="4" a="1"/>
  <c r="G508" i="4" s="1"/>
  <c r="G515" i="4" a="1"/>
  <c r="G515" i="4" s="1"/>
  <c r="G529" i="4" a="1"/>
  <c r="G529" i="4" s="1"/>
  <c r="G536" i="4" a="1"/>
  <c r="G536" i="4" s="1"/>
  <c r="G542" i="4" a="1"/>
  <c r="G542" i="4" s="1"/>
  <c r="G549" i="4" a="1"/>
  <c r="G549" i="4" s="1"/>
  <c r="G555" i="4" a="1"/>
  <c r="G555" i="4" s="1"/>
  <c r="G561" i="4" a="1"/>
  <c r="G561" i="4" s="1"/>
  <c r="G574" i="4" a="1"/>
  <c r="G574" i="4" s="1"/>
  <c r="G580" i="4" a="1"/>
  <c r="G580" i="4" s="1"/>
  <c r="G587" i="4" a="1"/>
  <c r="G587" i="4" s="1"/>
  <c r="G593" i="4" a="1"/>
  <c r="G593" i="4" s="1"/>
  <c r="G606" i="4" a="1"/>
  <c r="G606" i="4" s="1"/>
  <c r="G612" i="4" a="1"/>
  <c r="G612" i="4" s="1"/>
  <c r="G619" i="4" a="1"/>
  <c r="G619" i="4" s="1"/>
  <c r="G15" i="4" a="1"/>
  <c r="G15" i="4" s="1"/>
  <c r="G26" i="4" a="1"/>
  <c r="G26" i="4" s="1"/>
  <c r="G37" i="4" a="1"/>
  <c r="G37" i="4" s="1"/>
  <c r="G49" i="4" a="1"/>
  <c r="G49" i="4" s="1"/>
  <c r="G61" i="4" a="1"/>
  <c r="G61" i="4" s="1"/>
  <c r="G73" i="4" a="1"/>
  <c r="G73" i="4" s="1"/>
  <c r="G85" i="4" a="1"/>
  <c r="G85" i="4" s="1"/>
  <c r="G97" i="4" a="1"/>
  <c r="G97" i="4" s="1"/>
  <c r="G109" i="4" a="1"/>
  <c r="G109" i="4" s="1"/>
  <c r="G132" i="4" a="1"/>
  <c r="G132" i="4" s="1"/>
  <c r="G144" i="4" a="1"/>
  <c r="G144" i="4" s="1"/>
  <c r="G156" i="4" a="1"/>
  <c r="G156" i="4" s="1"/>
  <c r="G168" i="4" a="1"/>
  <c r="G168" i="4" s="1"/>
  <c r="G179" i="4" a="1"/>
  <c r="G179" i="4" s="1"/>
  <c r="G192" i="4" a="1"/>
  <c r="G192" i="4" s="1"/>
  <c r="G203" i="4" a="1"/>
  <c r="G203" i="4" s="1"/>
  <c r="G215" i="4" a="1"/>
  <c r="G215" i="4" s="1"/>
  <c r="G228" i="4" a="1"/>
  <c r="G228" i="4" s="1"/>
  <c r="G239" i="4" a="1"/>
  <c r="G239" i="4" s="1"/>
  <c r="G251" i="4" a="1"/>
  <c r="G251" i="4" s="1"/>
  <c r="G262" i="4" a="1"/>
  <c r="G262" i="4" s="1"/>
  <c r="G274" i="4" a="1"/>
  <c r="G274" i="4" s="1"/>
  <c r="G286" i="4" a="1"/>
  <c r="G286" i="4" s="1"/>
  <c r="G310" i="4" a="1"/>
  <c r="G310" i="4" s="1"/>
  <c r="G333" i="4" a="1"/>
  <c r="G333" i="4" s="1"/>
  <c r="G344" i="4" a="1"/>
  <c r="G344" i="4" s="1"/>
  <c r="G358" i="4" a="1"/>
  <c r="G358" i="4" s="1"/>
  <c r="G373" i="4" a="1"/>
  <c r="G373" i="4" s="1"/>
  <c r="G402" i="4" a="1"/>
  <c r="G402" i="4" s="1"/>
  <c r="G417" i="4" a="1"/>
  <c r="G417" i="4" s="1"/>
  <c r="G446" i="4" a="1"/>
  <c r="G446" i="4" s="1"/>
  <c r="G461" i="4" a="1"/>
  <c r="G461" i="4" s="1"/>
  <c r="G475" i="4" a="1"/>
  <c r="G475" i="4" s="1"/>
  <c r="G484" i="4" a="1"/>
  <c r="G484" i="4" s="1"/>
  <c r="G493" i="4" a="1"/>
  <c r="G493" i="4" s="1"/>
  <c r="K493" i="4" s="1"/>
  <c r="G502" i="4" a="1"/>
  <c r="G502" i="4" s="1"/>
  <c r="G509" i="4" a="1"/>
  <c r="G509" i="4" s="1"/>
  <c r="G517" i="4" a="1"/>
  <c r="G517" i="4" s="1"/>
  <c r="G523" i="4" a="1"/>
  <c r="G523" i="4" s="1"/>
  <c r="G530" i="4" a="1"/>
  <c r="G530" i="4" s="1"/>
  <c r="G537" i="4" a="1"/>
  <c r="G537" i="4" s="1"/>
  <c r="G543" i="4" a="1"/>
  <c r="G543" i="4" s="1"/>
  <c r="G550" i="4" a="1"/>
  <c r="G550" i="4" s="1"/>
  <c r="G562" i="4" a="1"/>
  <c r="G562" i="4" s="1"/>
  <c r="K562" i="4" s="1"/>
  <c r="G568" i="4" a="1"/>
  <c r="G568" i="4" s="1"/>
  <c r="G575" i="4" a="1"/>
  <c r="G575" i="4" s="1"/>
  <c r="G581" i="4" a="1"/>
  <c r="G581" i="4" s="1"/>
  <c r="G594" i="4" a="1"/>
  <c r="G594" i="4" s="1"/>
  <c r="G600" i="4" a="1"/>
  <c r="G600" i="4" s="1"/>
  <c r="G607" i="4" a="1"/>
  <c r="G607" i="4" s="1"/>
  <c r="G613" i="4" a="1"/>
  <c r="G613" i="4" s="1"/>
  <c r="G626" i="4" a="1"/>
  <c r="G626" i="4" s="1"/>
  <c r="G632" i="4" a="1"/>
  <c r="G632" i="4" s="1"/>
  <c r="G639" i="4" a="1"/>
  <c r="G639" i="4" s="1"/>
  <c r="G645" i="4" a="1"/>
  <c r="G645" i="4" s="1"/>
  <c r="G658" i="4" a="1"/>
  <c r="G658" i="4" s="1"/>
  <c r="G664" i="4" a="1"/>
  <c r="G664" i="4" s="1"/>
  <c r="G671" i="4" a="1"/>
  <c r="G671" i="4" s="1"/>
  <c r="G677" i="4" a="1"/>
  <c r="G677" i="4" s="1"/>
  <c r="G690" i="4" a="1"/>
  <c r="G690" i="4" s="1"/>
  <c r="G696" i="4" a="1"/>
  <c r="G696" i="4" s="1"/>
  <c r="G703" i="4" a="1"/>
  <c r="G703" i="4" s="1"/>
  <c r="G709" i="4" a="1"/>
  <c r="G709" i="4" s="1"/>
  <c r="G597" i="4" a="1"/>
  <c r="G597" i="4" s="1"/>
  <c r="G648" i="4" a="1"/>
  <c r="G648" i="4" s="1"/>
  <c r="G661" i="4" a="1"/>
  <c r="G661" i="4" s="1"/>
  <c r="G674" i="4" a="1"/>
  <c r="G674" i="4" s="1"/>
  <c r="G687" i="4" a="1"/>
  <c r="G687" i="4" s="1"/>
  <c r="G712" i="4" a="1"/>
  <c r="G712" i="4" s="1"/>
  <c r="G624" i="4" a="1"/>
  <c r="G624" i="4" s="1"/>
  <c r="G638" i="4" a="1"/>
  <c r="G638" i="4" s="1"/>
  <c r="G651" i="4" a="1"/>
  <c r="G651" i="4" s="1"/>
  <c r="G676" i="4" a="1"/>
  <c r="G676" i="4" s="1"/>
  <c r="K676" i="4" s="1"/>
  <c r="G689" i="4" a="1"/>
  <c r="G689" i="4" s="1"/>
  <c r="G702" i="4" a="1"/>
  <c r="G702" i="4" s="1"/>
  <c r="G715" i="4" a="1"/>
  <c r="G715" i="4" s="1"/>
  <c r="K715" i="4" s="1"/>
  <c r="G625" i="4" a="1"/>
  <c r="G625" i="4" s="1"/>
  <c r="K625" i="4" s="1"/>
  <c r="G680" i="4" a="1"/>
  <c r="G680" i="4" s="1"/>
  <c r="G617" i="4" a="1"/>
  <c r="G617" i="4" s="1"/>
  <c r="G636" i="4" a="1"/>
  <c r="G636" i="4" s="1"/>
  <c r="G649" i="4" a="1"/>
  <c r="G649" i="4" s="1"/>
  <c r="K649" i="4" s="1"/>
  <c r="G662" i="4" a="1"/>
  <c r="G662" i="4" s="1"/>
  <c r="G675" i="4" a="1"/>
  <c r="G675" i="4" s="1"/>
  <c r="G700" i="4" a="1"/>
  <c r="G700" i="4" s="1"/>
  <c r="G713" i="4" a="1"/>
  <c r="G713" i="4" s="1"/>
  <c r="K713" i="4" s="1"/>
  <c r="G707" i="4" a="1"/>
  <c r="G707" i="4" s="1"/>
  <c r="G637" i="4" a="1"/>
  <c r="G637" i="4" s="1"/>
  <c r="G650" i="4" a="1"/>
  <c r="G650" i="4" s="1"/>
  <c r="G663" i="4" a="1"/>
  <c r="G663" i="4" s="1"/>
  <c r="G688" i="4" a="1"/>
  <c r="G688" i="4" s="1"/>
  <c r="G701" i="4" a="1"/>
  <c r="G701" i="4" s="1"/>
  <c r="G714" i="4" a="1"/>
  <c r="G714" i="4" s="1"/>
  <c r="K714" i="4" s="1"/>
  <c r="G642" i="4" a="1"/>
  <c r="G642" i="4" s="1"/>
  <c r="G719" i="4" a="1"/>
  <c r="G719" i="4" s="1"/>
  <c r="G693" i="4" a="1"/>
  <c r="G693" i="4" s="1"/>
  <c r="G630" i="4" a="1"/>
  <c r="G630" i="4" s="1"/>
  <c r="G643" i="4" a="1"/>
  <c r="G643" i="4" s="1"/>
  <c r="G668" i="4" a="1"/>
  <c r="G668" i="4" s="1"/>
  <c r="G681" i="4" a="1"/>
  <c r="G681" i="4" s="1"/>
  <c r="G694" i="4" a="1"/>
  <c r="G694" i="4" s="1"/>
  <c r="K694" i="4" s="1"/>
  <c r="G631" i="4" a="1"/>
  <c r="G631" i="4" s="1"/>
  <c r="G656" i="4" a="1"/>
  <c r="G656" i="4" s="1"/>
  <c r="G669" i="4" a="1"/>
  <c r="G669" i="4" s="1"/>
  <c r="G682" i="4" a="1"/>
  <c r="G682" i="4" s="1"/>
  <c r="G695" i="4" a="1"/>
  <c r="G695" i="4" s="1"/>
  <c r="G720" i="4" a="1"/>
  <c r="G720" i="4" s="1"/>
  <c r="G644" i="4" a="1"/>
  <c r="G644" i="4" s="1"/>
  <c r="G657" i="4" a="1"/>
  <c r="G657" i="4" s="1"/>
  <c r="G670" i="4" a="1"/>
  <c r="G670" i="4" s="1"/>
  <c r="G683" i="4" a="1"/>
  <c r="G683" i="4" s="1"/>
  <c r="G708" i="4" a="1"/>
  <c r="G708" i="4" s="1"/>
  <c r="J2" i="4" a="1"/>
  <c r="J2" i="4" s="1"/>
  <c r="G655" i="4" a="1"/>
  <c r="G655" i="4" s="1"/>
  <c r="G706" i="4" a="1"/>
  <c r="G706" i="4" s="1"/>
  <c r="K540" i="4"/>
  <c r="K289" i="4"/>
  <c r="K668" i="4"/>
  <c r="K443" i="4"/>
  <c r="K387" i="4"/>
  <c r="K346" i="4"/>
  <c r="K492" i="4"/>
  <c r="K272" i="4"/>
  <c r="K612" i="4"/>
  <c r="K596" i="4"/>
  <c r="K527" i="4"/>
  <c r="K706" i="4"/>
  <c r="K352" i="4"/>
  <c r="K282" i="4"/>
  <c r="K641" i="4"/>
  <c r="K428" i="4"/>
  <c r="K710" i="4"/>
  <c r="K526" i="4"/>
  <c r="K330" i="4"/>
  <c r="K283" i="4"/>
  <c r="K345" i="4"/>
  <c r="K617" i="4"/>
  <c r="K639" i="4"/>
  <c r="K355" i="4"/>
  <c r="K315" i="4"/>
  <c r="K513" i="4"/>
  <c r="K563" i="4"/>
  <c r="K525" i="4"/>
  <c r="K442" i="4"/>
  <c r="K536" i="4"/>
  <c r="K630" i="4"/>
  <c r="K582" i="4"/>
  <c r="K576" i="4"/>
  <c r="K475" i="4"/>
  <c r="K652" i="4"/>
  <c r="K415" i="4"/>
  <c r="K658" i="4"/>
  <c r="K357" i="4"/>
  <c r="K665" i="4"/>
  <c r="K494" i="4"/>
  <c r="A191" i="4"/>
  <c r="E191" i="4" s="1"/>
  <c r="A200" i="4"/>
  <c r="E200" i="4" s="1"/>
  <c r="A247" i="4"/>
  <c r="E247" i="4" s="1"/>
  <c r="A183" i="4"/>
  <c r="E183" i="4" s="1"/>
  <c r="A184" i="4"/>
  <c r="E184" i="4" s="1"/>
  <c r="A245" i="4"/>
  <c r="E245" i="4" s="1"/>
  <c r="A231" i="4"/>
  <c r="E231" i="4" s="1"/>
  <c r="A240" i="4"/>
  <c r="E240" i="4" s="1"/>
  <c r="A160" i="4"/>
  <c r="E160" i="4" s="1"/>
  <c r="A263" i="4"/>
  <c r="E263" i="4" s="1"/>
  <c r="A203" i="4"/>
  <c r="E203" i="4" s="1"/>
  <c r="A157" i="4"/>
  <c r="E157" i="4" s="1"/>
  <c r="A188" i="4"/>
  <c r="E188" i="4" s="1"/>
  <c r="A252" i="4"/>
  <c r="E252" i="4" s="1"/>
  <c r="A153" i="4"/>
  <c r="E153" i="4" s="1"/>
  <c r="A217" i="4"/>
  <c r="E217" i="4" s="1"/>
  <c r="A162" i="4"/>
  <c r="E162" i="4" s="1"/>
  <c r="A226" i="4"/>
  <c r="E226" i="4" s="1"/>
  <c r="A214" i="4"/>
  <c r="E214" i="4" s="1"/>
  <c r="A237" i="4"/>
  <c r="E237" i="4" s="1"/>
  <c r="A182" i="4"/>
  <c r="E182" i="4" s="1"/>
  <c r="A207" i="4"/>
  <c r="E207" i="4" s="1"/>
  <c r="A224" i="4"/>
  <c r="E224" i="4" s="1"/>
  <c r="A223" i="4"/>
  <c r="E223" i="4" s="1"/>
  <c r="A211" i="4"/>
  <c r="E211" i="4" s="1"/>
  <c r="A181" i="4"/>
  <c r="E181" i="4" s="1"/>
  <c r="A196" i="4"/>
  <c r="E196" i="4" s="1"/>
  <c r="A260" i="4"/>
  <c r="E260" i="4" s="1"/>
  <c r="A161" i="4"/>
  <c r="E161" i="4" s="1"/>
  <c r="A225" i="4"/>
  <c r="E225" i="4" s="1"/>
  <c r="A170" i="4"/>
  <c r="E170" i="4" s="1"/>
  <c r="A234" i="4"/>
  <c r="E234" i="4" s="1"/>
  <c r="A232" i="4"/>
  <c r="E232" i="4" s="1"/>
  <c r="A253" i="4"/>
  <c r="E253" i="4" s="1"/>
  <c r="A222" i="4"/>
  <c r="E222" i="4" s="1"/>
  <c r="A230" i="4"/>
  <c r="E230" i="4" s="1"/>
  <c r="A256" i="4"/>
  <c r="E256" i="4" s="1"/>
  <c r="A155" i="4"/>
  <c r="E155" i="4" s="1"/>
  <c r="A219" i="4"/>
  <c r="E219" i="4" s="1"/>
  <c r="A205" i="4"/>
  <c r="E205" i="4" s="1"/>
  <c r="A204" i="4"/>
  <c r="E204" i="4" s="1"/>
  <c r="A165" i="4"/>
  <c r="E165" i="4" s="1"/>
  <c r="A169" i="4"/>
  <c r="E169" i="4" s="1"/>
  <c r="A233" i="4"/>
  <c r="E233" i="4" s="1"/>
  <c r="A178" i="4"/>
  <c r="E178" i="4" s="1"/>
  <c r="A242" i="4"/>
  <c r="E242" i="4" s="1"/>
  <c r="A248" i="4"/>
  <c r="E248" i="4" s="1"/>
  <c r="A158" i="4"/>
  <c r="E158" i="4" s="1"/>
  <c r="A239" i="4"/>
  <c r="E239" i="4" s="1"/>
  <c r="A246" i="4"/>
  <c r="E246" i="4" s="1"/>
  <c r="A186" i="4"/>
  <c r="E186" i="4" s="1"/>
  <c r="A176" i="4"/>
  <c r="E176" i="4" s="1"/>
  <c r="A262" i="4"/>
  <c r="E262" i="4" s="1"/>
  <c r="A206" i="4"/>
  <c r="E206" i="4" s="1"/>
  <c r="A163" i="4"/>
  <c r="E163" i="4" s="1"/>
  <c r="A227" i="4"/>
  <c r="E227" i="4" s="1"/>
  <c r="A221" i="4"/>
  <c r="E221" i="4" s="1"/>
  <c r="A212" i="4"/>
  <c r="E212" i="4" s="1"/>
  <c r="A173" i="4"/>
  <c r="E173" i="4" s="1"/>
  <c r="A177" i="4"/>
  <c r="E177" i="4" s="1"/>
  <c r="A241" i="4"/>
  <c r="E241" i="4" s="1"/>
  <c r="A250" i="4"/>
  <c r="E250" i="4" s="1"/>
  <c r="A264" i="4"/>
  <c r="E264" i="4" s="1"/>
  <c r="A159" i="4"/>
  <c r="E159" i="4" s="1"/>
  <c r="A171" i="4"/>
  <c r="E171" i="4" s="1"/>
  <c r="A235" i="4"/>
  <c r="E235" i="4" s="1"/>
  <c r="A156" i="4"/>
  <c r="E156" i="4" s="1"/>
  <c r="A220" i="4"/>
  <c r="E220" i="4" s="1"/>
  <c r="A189" i="4"/>
  <c r="E189" i="4" s="1"/>
  <c r="A185" i="4"/>
  <c r="E185" i="4" s="1"/>
  <c r="A249" i="4"/>
  <c r="E249" i="4" s="1"/>
  <c r="A194" i="4"/>
  <c r="E194" i="4" s="1"/>
  <c r="A258" i="4"/>
  <c r="E258" i="4" s="1"/>
  <c r="A152" i="4"/>
  <c r="E152" i="4" s="1"/>
  <c r="A198" i="4"/>
  <c r="E198" i="4" s="1"/>
  <c r="A199" i="4"/>
  <c r="E199" i="4" s="1"/>
  <c r="A168" i="4"/>
  <c r="E168" i="4" s="1"/>
  <c r="A179" i="4"/>
  <c r="E179" i="4" s="1"/>
  <c r="A243" i="4"/>
  <c r="E243" i="4" s="1"/>
  <c r="A164" i="4"/>
  <c r="E164" i="4" s="1"/>
  <c r="A228" i="4"/>
  <c r="E228" i="4" s="1"/>
  <c r="A213" i="4"/>
  <c r="E213" i="4" s="1"/>
  <c r="A193" i="4"/>
  <c r="E193" i="4" s="1"/>
  <c r="A257" i="4"/>
  <c r="E257" i="4" s="1"/>
  <c r="A202" i="4"/>
  <c r="E202" i="4" s="1"/>
  <c r="A266" i="4"/>
  <c r="E266" i="4" s="1"/>
  <c r="A175" i="4"/>
  <c r="E175" i="4" s="1"/>
  <c r="A216" i="4"/>
  <c r="E216" i="4" s="1"/>
  <c r="A255" i="4"/>
  <c r="E255" i="4" s="1"/>
  <c r="A261" i="4"/>
  <c r="E261" i="4" s="1"/>
  <c r="A166" i="4"/>
  <c r="E166" i="4" s="1"/>
  <c r="A195" i="4"/>
  <c r="E195" i="4" s="1"/>
  <c r="A259" i="4"/>
  <c r="E259" i="4" s="1"/>
  <c r="A180" i="4"/>
  <c r="E180" i="4" s="1"/>
  <c r="A244" i="4"/>
  <c r="E244" i="4" s="1"/>
  <c r="A151" i="4"/>
  <c r="E151" i="4" s="1"/>
  <c r="A209" i="4"/>
  <c r="E209" i="4" s="1"/>
  <c r="A154" i="4"/>
  <c r="E154" i="4" s="1"/>
  <c r="A218" i="4"/>
  <c r="E218" i="4" s="1"/>
  <c r="A192" i="4"/>
  <c r="E192" i="4" s="1"/>
  <c r="A215" i="4"/>
  <c r="E215" i="4" s="1"/>
  <c r="A254" i="4"/>
  <c r="E254" i="4" s="1"/>
  <c r="A190" i="4"/>
  <c r="E190" i="4" s="1"/>
  <c r="A210" i="4"/>
  <c r="E210" i="4" s="1"/>
  <c r="A187" i="4"/>
  <c r="E187" i="4" s="1"/>
  <c r="A251" i="4"/>
  <c r="E251" i="4" s="1"/>
  <c r="A197" i="4"/>
  <c r="E197" i="4" s="1"/>
  <c r="A236" i="4"/>
  <c r="E236" i="4" s="1"/>
  <c r="A174" i="4"/>
  <c r="E174" i="4" s="1"/>
  <c r="A238" i="4"/>
  <c r="E238" i="4" s="1"/>
  <c r="A167" i="4"/>
  <c r="E167" i="4" s="1"/>
  <c r="A229" i="4"/>
  <c r="E229" i="4" s="1"/>
  <c r="A208" i="4"/>
  <c r="E208" i="4" s="1"/>
  <c r="A201" i="4"/>
  <c r="E201" i="4" s="1"/>
  <c r="A265" i="4"/>
  <c r="E265" i="4" s="1"/>
  <c r="A172" i="4"/>
  <c r="E172" i="4" s="1"/>
  <c r="A109" i="4"/>
  <c r="E109" i="4" s="1"/>
  <c r="A148" i="4"/>
  <c r="E148" i="4" s="1"/>
  <c r="E2" i="4"/>
  <c r="A99" i="4"/>
  <c r="E99" i="4" s="1"/>
  <c r="A26" i="4"/>
  <c r="E26" i="4" s="1"/>
  <c r="A19" i="4"/>
  <c r="E19" i="4" s="1"/>
  <c r="A52" i="4"/>
  <c r="E52" i="4" s="1"/>
  <c r="A117" i="4"/>
  <c r="E117" i="4" s="1"/>
  <c r="A45" i="4"/>
  <c r="E45" i="4" s="1"/>
  <c r="A140" i="4"/>
  <c r="E140" i="4" s="1"/>
  <c r="A91" i="4"/>
  <c r="E91" i="4" s="1"/>
  <c r="A68" i="4"/>
  <c r="E68" i="4" s="1"/>
  <c r="A27" i="4"/>
  <c r="E27" i="4" s="1"/>
  <c r="A20" i="4"/>
  <c r="E20" i="4" s="1"/>
  <c r="A132" i="4"/>
  <c r="E132" i="4" s="1"/>
  <c r="A67" i="4"/>
  <c r="E67" i="4" s="1"/>
  <c r="A60" i="4"/>
  <c r="E60" i="4" s="1"/>
  <c r="A139" i="4"/>
  <c r="E139" i="4" s="1"/>
  <c r="A131" i="4"/>
  <c r="E131" i="4" s="1"/>
  <c r="A84" i="4"/>
  <c r="E84" i="4" s="1"/>
  <c r="A35" i="4"/>
  <c r="E35" i="4" s="1"/>
  <c r="A11" i="4"/>
  <c r="E11" i="4" s="1"/>
  <c r="A83" i="4"/>
  <c r="E83" i="4" s="1"/>
  <c r="A76" i="4"/>
  <c r="E76" i="4" s="1"/>
  <c r="A4" i="4"/>
  <c r="E4" i="4" s="1"/>
  <c r="A102" i="4"/>
  <c r="E102" i="4" s="1"/>
  <c r="A127" i="4"/>
  <c r="E127" i="4" s="1"/>
  <c r="A78" i="4"/>
  <c r="E78" i="4" s="1"/>
  <c r="A7" i="4"/>
  <c r="E7" i="4" s="1"/>
  <c r="A135" i="4"/>
  <c r="E135" i="4" s="1"/>
  <c r="A16" i="4"/>
  <c r="E16" i="4" s="1"/>
  <c r="A80" i="4"/>
  <c r="E80" i="4" s="1"/>
  <c r="A65" i="4"/>
  <c r="E65" i="4" s="1"/>
  <c r="A129" i="4"/>
  <c r="E129" i="4" s="1"/>
  <c r="A138" i="4"/>
  <c r="E138" i="4" s="1"/>
  <c r="A108" i="4"/>
  <c r="E108" i="4" s="1"/>
  <c r="A82" i="4"/>
  <c r="E82" i="4" s="1"/>
  <c r="A98" i="4"/>
  <c r="E98" i="4" s="1"/>
  <c r="A48" i="4"/>
  <c r="E48" i="4" s="1"/>
  <c r="A123" i="4"/>
  <c r="E123" i="4" s="1"/>
  <c r="A43" i="4"/>
  <c r="E43" i="4" s="1"/>
  <c r="A71" i="4"/>
  <c r="E71" i="4" s="1"/>
  <c r="A105" i="4"/>
  <c r="E105" i="4" s="1"/>
  <c r="A126" i="4"/>
  <c r="E126" i="4" s="1"/>
  <c r="A28" i="4"/>
  <c r="E28" i="4" s="1"/>
  <c r="A75" i="4"/>
  <c r="E75" i="4" s="1"/>
  <c r="A14" i="4"/>
  <c r="E14" i="4" s="1"/>
  <c r="A34" i="4"/>
  <c r="E34" i="4" s="1"/>
  <c r="A116" i="4"/>
  <c r="E116" i="4" s="1"/>
  <c r="A134" i="4"/>
  <c r="E134" i="4" s="1"/>
  <c r="A118" i="4"/>
  <c r="E118" i="4" s="1"/>
  <c r="A15" i="4"/>
  <c r="E15" i="4" s="1"/>
  <c r="A24" i="4"/>
  <c r="E24" i="4" s="1"/>
  <c r="A88" i="4"/>
  <c r="E88" i="4" s="1"/>
  <c r="A73" i="4"/>
  <c r="E73" i="4" s="1"/>
  <c r="A137" i="4"/>
  <c r="E137" i="4" s="1"/>
  <c r="A47" i="4"/>
  <c r="E47" i="4" s="1"/>
  <c r="A61" i="4"/>
  <c r="E61" i="4" s="1"/>
  <c r="A5" i="4"/>
  <c r="E5" i="4" s="1"/>
  <c r="A13" i="4"/>
  <c r="E13" i="4" s="1"/>
  <c r="A146" i="4"/>
  <c r="E146" i="4" s="1"/>
  <c r="A90" i="4"/>
  <c r="E90" i="4" s="1"/>
  <c r="A55" i="4"/>
  <c r="E55" i="4" s="1"/>
  <c r="A97" i="4"/>
  <c r="E97" i="4" s="1"/>
  <c r="A94" i="4"/>
  <c r="E94" i="4" s="1"/>
  <c r="A149" i="4"/>
  <c r="E149" i="4" s="1"/>
  <c r="A101" i="4"/>
  <c r="E101" i="4" s="1"/>
  <c r="A136" i="4"/>
  <c r="E136" i="4" s="1"/>
  <c r="A120" i="4"/>
  <c r="E120" i="4" s="1"/>
  <c r="A147" i="4"/>
  <c r="E147" i="4" s="1"/>
  <c r="A87" i="4"/>
  <c r="E87" i="4" s="1"/>
  <c r="A79" i="4"/>
  <c r="E79" i="4" s="1"/>
  <c r="A49" i="4"/>
  <c r="E49" i="4" s="1"/>
  <c r="A12" i="4"/>
  <c r="E12" i="4" s="1"/>
  <c r="A42" i="4"/>
  <c r="E42" i="4" s="1"/>
  <c r="A37" i="4"/>
  <c r="E37" i="4" s="1"/>
  <c r="A150" i="4"/>
  <c r="E150" i="4" s="1"/>
  <c r="A23" i="4"/>
  <c r="E23" i="4" s="1"/>
  <c r="A32" i="4"/>
  <c r="E32" i="4" s="1"/>
  <c r="A96" i="4"/>
  <c r="E96" i="4" s="1"/>
  <c r="A17" i="4"/>
  <c r="E17" i="4" s="1"/>
  <c r="A81" i="4"/>
  <c r="E81" i="4" s="1"/>
  <c r="A145" i="4"/>
  <c r="E145" i="4" s="1"/>
  <c r="A22" i="4"/>
  <c r="E22" i="4" s="1"/>
  <c r="A111" i="4"/>
  <c r="E111" i="4" s="1"/>
  <c r="A125" i="4"/>
  <c r="E125" i="4" s="1"/>
  <c r="A69" i="4"/>
  <c r="E69" i="4" s="1"/>
  <c r="A107" i="4"/>
  <c r="E107" i="4" s="1"/>
  <c r="A77" i="4"/>
  <c r="E77" i="4" s="1"/>
  <c r="A51" i="4"/>
  <c r="E51" i="4" s="1"/>
  <c r="A21" i="4"/>
  <c r="E21" i="4" s="1"/>
  <c r="A106" i="4"/>
  <c r="E106" i="4" s="1"/>
  <c r="A62" i="4"/>
  <c r="E62" i="4" s="1"/>
  <c r="A39" i="4"/>
  <c r="E39" i="4" s="1"/>
  <c r="A33" i="4"/>
  <c r="E33" i="4" s="1"/>
  <c r="A119" i="4"/>
  <c r="E119" i="4" s="1"/>
  <c r="A56" i="4"/>
  <c r="E56" i="4" s="1"/>
  <c r="A50" i="4"/>
  <c r="E50" i="4" s="1"/>
  <c r="A38" i="4"/>
  <c r="E38" i="4" s="1"/>
  <c r="A110" i="4"/>
  <c r="E110" i="4" s="1"/>
  <c r="A64" i="4"/>
  <c r="E64" i="4" s="1"/>
  <c r="A113" i="4"/>
  <c r="E113" i="4" s="1"/>
  <c r="A124" i="4"/>
  <c r="E124" i="4" s="1"/>
  <c r="A53" i="4"/>
  <c r="E53" i="4" s="1"/>
  <c r="A30" i="4"/>
  <c r="E30" i="4" s="1"/>
  <c r="A6" i="4"/>
  <c r="E6" i="4" s="1"/>
  <c r="A31" i="4"/>
  <c r="E31" i="4" s="1"/>
  <c r="A128" i="4"/>
  <c r="E128" i="4" s="1"/>
  <c r="A40" i="4"/>
  <c r="E40" i="4" s="1"/>
  <c r="A104" i="4"/>
  <c r="E104" i="4" s="1"/>
  <c r="A25" i="4"/>
  <c r="E25" i="4" s="1"/>
  <c r="A89" i="4"/>
  <c r="E89" i="4" s="1"/>
  <c r="A54" i="4"/>
  <c r="E54" i="4" s="1"/>
  <c r="A133" i="4"/>
  <c r="E133" i="4" s="1"/>
  <c r="A141" i="4"/>
  <c r="E141" i="4" s="1"/>
  <c r="A115" i="4"/>
  <c r="E115" i="4" s="1"/>
  <c r="A85" i="4"/>
  <c r="E85" i="4" s="1"/>
  <c r="A59" i="4"/>
  <c r="E59" i="4" s="1"/>
  <c r="A29" i="4"/>
  <c r="E29" i="4" s="1"/>
  <c r="A3" i="4"/>
  <c r="E3" i="4" s="1"/>
  <c r="A112" i="4"/>
  <c r="E112" i="4" s="1"/>
  <c r="A93" i="4"/>
  <c r="E93" i="4" s="1"/>
  <c r="A86" i="4"/>
  <c r="E86" i="4" s="1"/>
  <c r="A41" i="4"/>
  <c r="E41" i="4" s="1"/>
  <c r="A9" i="4"/>
  <c r="E9" i="4" s="1"/>
  <c r="A63" i="4"/>
  <c r="E63" i="4" s="1"/>
  <c r="A143" i="4"/>
  <c r="E143" i="4" s="1"/>
  <c r="A144" i="4"/>
  <c r="E144" i="4" s="1"/>
  <c r="A103" i="4"/>
  <c r="E103" i="4" s="1"/>
  <c r="A92" i="4"/>
  <c r="E92" i="4" s="1"/>
  <c r="A44" i="4"/>
  <c r="E44" i="4" s="1"/>
  <c r="A142" i="4"/>
  <c r="E142" i="4" s="1"/>
  <c r="A122" i="4"/>
  <c r="E122" i="4" s="1"/>
  <c r="A70" i="4"/>
  <c r="E70" i="4" s="1"/>
  <c r="A8" i="4"/>
  <c r="E8" i="4" s="1"/>
  <c r="A18" i="4"/>
  <c r="E18" i="4" s="1"/>
  <c r="A36" i="4"/>
  <c r="E36" i="4" s="1"/>
  <c r="A100" i="4"/>
  <c r="E100" i="4" s="1"/>
  <c r="A58" i="4"/>
  <c r="E58" i="4" s="1"/>
  <c r="A95" i="4"/>
  <c r="E95" i="4" s="1"/>
  <c r="A72" i="4"/>
  <c r="E72" i="4" s="1"/>
  <c r="A66" i="4"/>
  <c r="E66" i="4" s="1"/>
  <c r="A130" i="4"/>
  <c r="E130" i="4" s="1"/>
  <c r="A114" i="4"/>
  <c r="E114" i="4" s="1"/>
  <c r="A121" i="4"/>
  <c r="E121" i="4" s="1"/>
  <c r="A10" i="4"/>
  <c r="E10" i="4" s="1"/>
  <c r="A46" i="4"/>
  <c r="E46" i="4" s="1"/>
  <c r="A57" i="4"/>
  <c r="E57" i="4" s="1"/>
  <c r="A74" i="4"/>
  <c r="E74" i="4" s="1"/>
  <c r="K301" i="4" l="1"/>
  <c r="K590" i="4"/>
  <c r="K461" i="4"/>
  <c r="K677" i="4"/>
  <c r="K703" i="4"/>
  <c r="K607" i="4"/>
  <c r="K341" i="4"/>
  <c r="K463" i="4"/>
  <c r="K628" i="4"/>
  <c r="K674" i="4"/>
  <c r="K380" i="4"/>
  <c r="K422" i="4"/>
  <c r="K626" i="4"/>
  <c r="K654" i="4"/>
  <c r="K386" i="4"/>
  <c r="K366" i="4"/>
  <c r="K471" i="4"/>
  <c r="K424" i="4"/>
  <c r="K488" i="4"/>
  <c r="K551" i="4"/>
  <c r="K479" i="4"/>
  <c r="K620" i="4"/>
  <c r="K692" i="4"/>
  <c r="K474" i="4"/>
  <c r="K452" i="4"/>
  <c r="K571" i="4"/>
  <c r="K515" i="4"/>
  <c r="K579" i="4"/>
  <c r="K368" i="4"/>
  <c r="K534" i="4"/>
  <c r="K570" i="4"/>
  <c r="K276" i="4"/>
  <c r="K425" i="4"/>
  <c r="K586" i="4"/>
  <c r="K270" i="4"/>
  <c r="K719" i="4"/>
  <c r="K709" i="4"/>
  <c r="K376" i="4"/>
  <c r="K381" i="4"/>
  <c r="K309" i="4"/>
  <c r="K350" i="4"/>
  <c r="K299" i="4"/>
  <c r="K662" i="4"/>
  <c r="K371" i="4"/>
  <c r="K329" i="4"/>
  <c r="K629" i="4"/>
  <c r="K587" i="4"/>
  <c r="K480" i="4"/>
  <c r="K467" i="4"/>
  <c r="K417" i="4"/>
  <c r="K369" i="4"/>
  <c r="K603" i="4"/>
  <c r="K293" i="4"/>
  <c r="K408" i="4"/>
  <c r="K445" i="4"/>
  <c r="K344" i="4"/>
  <c r="K358" i="4"/>
  <c r="K646" i="4"/>
  <c r="K672" i="4"/>
  <c r="K602" i="4"/>
  <c r="K308" i="4"/>
  <c r="K699" i="4"/>
  <c r="K661" i="4"/>
  <c r="K351" i="4"/>
  <c r="K404" i="4"/>
  <c r="K334" i="4"/>
  <c r="K593" i="4"/>
  <c r="K688" i="4"/>
  <c r="K287" i="4"/>
  <c r="K477" i="4"/>
  <c r="K440" i="4"/>
  <c r="K391" i="4"/>
  <c r="K718" i="4"/>
  <c r="K560" i="4"/>
  <c r="K427" i="4"/>
  <c r="K336" i="4"/>
  <c r="K666" i="4"/>
  <c r="K585" i="4"/>
  <c r="K373" i="4"/>
  <c r="K418" i="4"/>
  <c r="K580" i="4"/>
  <c r="K671" i="4"/>
  <c r="K324" i="4"/>
  <c r="K683" i="4"/>
  <c r="K468" i="4"/>
  <c r="K383" i="4"/>
  <c r="K473" i="4"/>
  <c r="K291" i="4"/>
  <c r="K409" i="4"/>
  <c r="K592" i="4"/>
  <c r="K642" i="4"/>
  <c r="K682" i="4"/>
  <c r="K269" i="4"/>
  <c r="K281" i="4"/>
  <c r="K437" i="4"/>
  <c r="K390" i="4"/>
  <c r="K637" i="4"/>
  <c r="K446" i="4"/>
  <c r="K429" i="4"/>
  <c r="K555" i="4"/>
  <c r="K577" i="4"/>
  <c r="K431" i="4"/>
  <c r="K664" i="4"/>
  <c r="K273" i="4"/>
  <c r="K297" i="4"/>
  <c r="K679" i="4"/>
  <c r="K711" i="4"/>
  <c r="K323" i="4"/>
  <c r="K412" i="4"/>
  <c r="K605" i="4"/>
  <c r="K288" i="4"/>
  <c r="K349" i="4"/>
  <c r="K496" i="4"/>
  <c r="K647" i="4"/>
  <c r="K342" i="4"/>
  <c r="K542" i="4"/>
  <c r="K365" i="4"/>
  <c r="K523" i="4"/>
  <c r="K403" i="4"/>
  <c r="K337" i="4"/>
  <c r="K398" i="4"/>
  <c r="K701" i="4"/>
  <c r="K503" i="4"/>
  <c r="K632" i="4"/>
  <c r="K616" i="4"/>
  <c r="K583" i="4"/>
  <c r="K466" i="4"/>
  <c r="K615" i="4"/>
  <c r="K530" i="4"/>
  <c r="K501" i="4"/>
  <c r="K354" i="4"/>
  <c r="K531" i="4"/>
  <c r="K348" i="4"/>
  <c r="K300" i="4"/>
  <c r="K416" i="4"/>
  <c r="K449" i="4"/>
  <c r="K370" i="4"/>
  <c r="K317" i="4"/>
  <c r="K362" i="4"/>
  <c r="K482" i="4"/>
  <c r="K294" i="4"/>
  <c r="K704" i="4"/>
  <c r="K327" i="4"/>
  <c r="K541" i="4"/>
  <c r="K414" i="4"/>
  <c r="K423" i="4"/>
  <c r="K271" i="4"/>
  <c r="K432" i="4"/>
  <c r="K491" i="4"/>
  <c r="K441" i="4"/>
  <c r="K278" i="4"/>
  <c r="K436" i="4"/>
  <c r="K684" i="4"/>
  <c r="K485" i="4"/>
  <c r="K335" i="4"/>
  <c r="K434" i="4"/>
  <c r="K581" i="4"/>
  <c r="K314" i="4"/>
  <c r="K609" i="4"/>
  <c r="K305" i="4"/>
  <c r="K548" i="4"/>
  <c r="K421" i="4"/>
  <c r="K420" i="4"/>
  <c r="K549" i="4"/>
  <c r="K604" i="4"/>
  <c r="K284" i="4"/>
  <c r="K578" i="4"/>
  <c r="K394" i="4"/>
  <c r="K643" i="4"/>
  <c r="K720" i="4"/>
  <c r="K375" i="4"/>
  <c r="K504" i="4"/>
  <c r="K657" i="4"/>
  <c r="K455" i="4"/>
  <c r="K505" i="4"/>
  <c r="K689" i="4"/>
  <c r="K627" i="4"/>
  <c r="K651" i="4"/>
  <c r="K379" i="4"/>
  <c r="K303" i="4"/>
  <c r="K498" i="4"/>
  <c r="K453" i="4"/>
  <c r="K378" i="4"/>
  <c r="K450" i="4"/>
  <c r="K279" i="4"/>
  <c r="K650" i="4"/>
  <c r="K374" i="4"/>
  <c r="K339" i="4"/>
  <c r="K489" i="4"/>
  <c r="K553" i="4"/>
  <c r="K558" i="4"/>
  <c r="K407" i="4"/>
  <c r="K487" i="4"/>
  <c r="K557" i="4"/>
  <c r="K697" i="4"/>
  <c r="K619" i="4"/>
  <c r="K569" i="4"/>
  <c r="K591" i="4"/>
  <c r="K564" i="4"/>
  <c r="K610" i="4"/>
  <c r="K316" i="4"/>
  <c r="K675" i="4"/>
  <c r="K277" i="4"/>
  <c r="K624" i="4"/>
  <c r="K395" i="4"/>
  <c r="K399" i="4"/>
  <c r="K275" i="4"/>
  <c r="K285" i="4"/>
  <c r="K537" i="4"/>
  <c r="K356" i="4"/>
  <c r="K514" i="4"/>
  <c r="K497" i="4"/>
  <c r="K588" i="4"/>
  <c r="K322" i="4"/>
  <c r="K367" i="4"/>
  <c r="K326" i="4"/>
  <c r="K439" i="4"/>
  <c r="K359" i="4"/>
  <c r="K510" i="4"/>
  <c r="K519" i="4"/>
  <c r="K533" i="4"/>
  <c r="K338" i="4"/>
  <c r="K633" i="4"/>
  <c r="K410" i="4"/>
  <c r="K400" i="4"/>
  <c r="K507" i="4"/>
  <c r="K333" i="4"/>
  <c r="K640" i="4"/>
  <c r="K451" i="4"/>
  <c r="K459" i="4"/>
  <c r="K698" i="4"/>
  <c r="K448" i="4"/>
  <c r="K529" i="4"/>
  <c r="K622" i="4"/>
  <c r="K693" i="4"/>
  <c r="K343" i="4"/>
  <c r="K392" i="4"/>
  <c r="K405" i="4"/>
  <c r="K402" i="4"/>
  <c r="K328" i="4"/>
  <c r="K307" i="4"/>
  <c r="K707" i="4"/>
  <c r="K444" i="4"/>
  <c r="K438" i="4"/>
  <c r="K618" i="4"/>
  <c r="K280" i="4"/>
  <c r="K608" i="4"/>
  <c r="K353" i="4"/>
  <c r="K705" i="4"/>
  <c r="K476" i="4"/>
  <c r="K552" i="4"/>
  <c r="K574" i="4"/>
  <c r="K700" i="4"/>
  <c r="K598" i="4"/>
  <c r="K538" i="4"/>
  <c r="K321" i="4"/>
  <c r="K644" i="4"/>
  <c r="K681" i="4"/>
  <c r="K635" i="4"/>
  <c r="K302" i="4"/>
  <c r="K691" i="4"/>
  <c r="K406" i="4"/>
  <c r="K634" i="4"/>
  <c r="K340" i="4"/>
  <c r="K296" i="4"/>
  <c r="K458" i="4"/>
  <c r="K611" i="4"/>
  <c r="K411" i="4"/>
  <c r="K670" i="4"/>
  <c r="K535" i="4"/>
  <c r="K667" i="4"/>
  <c r="K656" i="4"/>
  <c r="K702" i="4"/>
  <c r="K606" i="4"/>
  <c r="K614" i="4"/>
  <c r="K313" i="4"/>
  <c r="K544" i="4"/>
  <c r="K435" i="4"/>
  <c r="K385" i="4"/>
  <c r="K388" i="4"/>
  <c r="K597" i="4"/>
  <c r="K306" i="4"/>
  <c r="K481" i="4"/>
  <c r="K673" i="4"/>
  <c r="K462" i="4"/>
  <c r="K456" i="4"/>
  <c r="K360" i="4"/>
  <c r="K678" i="4"/>
  <c r="K325" i="4"/>
  <c r="K638" i="4"/>
  <c r="K645" i="4"/>
  <c r="K486" i="4"/>
  <c r="K594" i="4"/>
  <c r="K516" i="4"/>
  <c r="K499" i="4"/>
  <c r="K320" i="4"/>
  <c r="K447" i="4"/>
  <c r="K636" i="4"/>
  <c r="K613" i="4"/>
  <c r="K298" i="4"/>
  <c r="K469" i="4"/>
  <c r="K595" i="4"/>
  <c r="K524" i="4"/>
  <c r="K708" i="4"/>
  <c r="K690" i="4"/>
  <c r="K522" i="4"/>
  <c r="K268" i="4"/>
  <c r="K502" i="4"/>
  <c r="K511" i="4"/>
  <c r="K347" i="4"/>
  <c r="K472" i="4"/>
  <c r="K292" i="4"/>
  <c r="K495" i="4"/>
  <c r="K478" i="4"/>
  <c r="K454" i="4"/>
  <c r="K389" i="4"/>
  <c r="K567" i="4"/>
  <c r="K545" i="4"/>
  <c r="K573" i="4"/>
  <c r="K584" i="4"/>
  <c r="K599" i="4"/>
  <c r="K364" i="4"/>
  <c r="K311" i="4"/>
  <c r="K286" i="4"/>
  <c r="K532" i="4"/>
  <c r="K547" i="4"/>
  <c r="K464" i="4"/>
  <c r="K332" i="4"/>
  <c r="K518" i="4"/>
  <c r="K631" i="4"/>
  <c r="K669" i="4"/>
  <c r="K680" i="4"/>
  <c r="K685" i="4"/>
  <c r="K331" i="4"/>
  <c r="K460" i="4"/>
  <c r="K413" i="4"/>
  <c r="K655" i="4"/>
  <c r="K621" i="4"/>
  <c r="K696" i="4"/>
  <c r="K717" i="4"/>
  <c r="K653" i="4"/>
  <c r="K274" i="4"/>
  <c r="K517" i="4"/>
  <c r="K528" i="4"/>
  <c r="K490" i="4"/>
  <c r="K550" i="4"/>
  <c r="K318" i="4"/>
  <c r="K663" i="4"/>
  <c r="K401" i="4"/>
  <c r="K568" i="4"/>
  <c r="K712" i="4"/>
  <c r="K589" i="4"/>
  <c r="K319" i="4"/>
  <c r="K566" i="4"/>
  <c r="K554" i="4"/>
  <c r="K506" i="4"/>
  <c r="K695" i="4"/>
  <c r="K600" i="4"/>
  <c r="K687" i="4"/>
  <c r="K512" i="4"/>
  <c r="K648" i="4"/>
  <c r="K304" i="4"/>
  <c r="K520" i="4"/>
  <c r="K290" i="4"/>
  <c r="K508" i="4"/>
  <c r="K384" i="4"/>
  <c r="K465" i="4"/>
  <c r="K430" i="4"/>
  <c r="K310" i="4"/>
  <c r="K363" i="4"/>
  <c r="K470" i="4"/>
  <c r="K457" i="4"/>
  <c r="K575" i="4"/>
  <c r="K572" i="4"/>
  <c r="K565" i="4"/>
  <c r="K509" i="4"/>
  <c r="K382" i="4"/>
  <c r="K377" i="4"/>
  <c r="K372" i="4"/>
  <c r="K543" i="4"/>
  <c r="K396" i="4"/>
  <c r="K483" i="4"/>
  <c r="K561" i="4"/>
  <c r="K556" i="4"/>
  <c r="K539" i="4"/>
  <c r="K419" i="4"/>
  <c r="AB2" i="4" l="1"/>
  <c r="AB4" i="4" s="1"/>
  <c r="O276" i="4" s="1"/>
  <c r="Z2" i="4"/>
  <c r="Z4" i="4" s="1"/>
  <c r="M36" i="4" s="1"/>
  <c r="AA2" i="4"/>
  <c r="AA4" i="4" s="1"/>
  <c r="N79" i="4" s="1"/>
  <c r="AC2" i="4"/>
  <c r="AC4" i="4" s="1"/>
  <c r="P27" i="4" s="1"/>
  <c r="K221" i="4"/>
  <c r="K255" i="4"/>
  <c r="K187" i="4"/>
  <c r="K214" i="4"/>
  <c r="K222" i="4"/>
  <c r="K186" i="4"/>
  <c r="K156" i="4"/>
  <c r="K193" i="4"/>
  <c r="K24" i="4"/>
  <c r="K40" i="4"/>
  <c r="K19" i="4"/>
  <c r="K147" i="4"/>
  <c r="K63" i="4"/>
  <c r="K242" i="4"/>
  <c r="K76" i="4"/>
  <c r="K3" i="4"/>
  <c r="K243" i="4"/>
  <c r="K256" i="4"/>
  <c r="K262" i="4"/>
  <c r="K202" i="4"/>
  <c r="K215" i="4"/>
  <c r="K52" i="4"/>
  <c r="K87" i="4"/>
  <c r="K131" i="4"/>
  <c r="K138" i="4"/>
  <c r="K145" i="4"/>
  <c r="K44" i="4"/>
  <c r="K46" i="4"/>
  <c r="K246" i="4"/>
  <c r="K152" i="4"/>
  <c r="K251" i="4"/>
  <c r="K68" i="4"/>
  <c r="K108" i="4"/>
  <c r="K41" i="4"/>
  <c r="K57" i="4"/>
  <c r="K82" i="4"/>
  <c r="K111" i="4"/>
  <c r="K157" i="4"/>
  <c r="K220" i="4"/>
  <c r="K20" i="4"/>
  <c r="K125" i="4"/>
  <c r="K124" i="4"/>
  <c r="K155" i="4"/>
  <c r="K53" i="4"/>
  <c r="K244" i="4"/>
  <c r="K164" i="4"/>
  <c r="K165" i="4"/>
  <c r="K213" i="4"/>
  <c r="K99" i="4"/>
  <c r="K126" i="4"/>
  <c r="K22" i="4"/>
  <c r="K115" i="4"/>
  <c r="K265" i="4"/>
  <c r="K28" i="4"/>
  <c r="K74" i="4"/>
  <c r="K11" i="4"/>
  <c r="K23" i="4"/>
  <c r="K70" i="4"/>
  <c r="K130" i="4"/>
  <c r="K254" i="4"/>
  <c r="K167" i="4"/>
  <c r="K151" i="4"/>
  <c r="K97" i="4"/>
  <c r="K47" i="4"/>
  <c r="K159" i="4"/>
  <c r="K81" i="4"/>
  <c r="K231" i="4"/>
  <c r="K4" i="4"/>
  <c r="K121" i="4"/>
  <c r="K149" i="4"/>
  <c r="K224" i="4"/>
  <c r="K161" i="4"/>
  <c r="K162" i="4"/>
  <c r="K232" i="4"/>
  <c r="K239" i="4"/>
  <c r="K171" i="4"/>
  <c r="K252" i="4"/>
  <c r="K123" i="4"/>
  <c r="K18" i="4"/>
  <c r="K175" i="4"/>
  <c r="K234" i="4"/>
  <c r="K50" i="4"/>
  <c r="K83" i="4"/>
  <c r="K73" i="4"/>
  <c r="K31" i="4"/>
  <c r="K261" i="4"/>
  <c r="K78" i="4"/>
  <c r="K37" i="4"/>
  <c r="K146" i="4"/>
  <c r="K219" i="4"/>
  <c r="K36" i="4"/>
  <c r="K212" i="4"/>
  <c r="K154" i="4"/>
  <c r="K84" i="4"/>
  <c r="K13" i="4"/>
  <c r="K120" i="4"/>
  <c r="K233" i="4"/>
  <c r="K25" i="4"/>
  <c r="K43" i="4"/>
  <c r="K210" i="4"/>
  <c r="K248" i="4"/>
  <c r="K139" i="4"/>
  <c r="K140" i="4"/>
  <c r="K148" i="4"/>
  <c r="K191" i="4"/>
  <c r="K228" i="4"/>
  <c r="K209" i="4"/>
  <c r="K208" i="4"/>
  <c r="K91" i="4"/>
  <c r="K127" i="4"/>
  <c r="K105" i="4"/>
  <c r="K5" i="4"/>
  <c r="K42" i="4"/>
  <c r="K21" i="4"/>
  <c r="K86" i="4"/>
  <c r="K58" i="4"/>
  <c r="K263" i="4"/>
  <c r="K253" i="4"/>
  <c r="K235" i="4"/>
  <c r="K201" i="4"/>
  <c r="K15" i="4"/>
  <c r="K128" i="4"/>
  <c r="K142" i="4"/>
  <c r="K27" i="4"/>
  <c r="K64" i="4"/>
  <c r="K72" i="4"/>
  <c r="K192" i="4"/>
  <c r="K88" i="4"/>
  <c r="K59" i="4"/>
  <c r="K8" i="4"/>
  <c r="K180" i="4"/>
  <c r="K137" i="4"/>
  <c r="K65" i="4"/>
  <c r="K129" i="4"/>
  <c r="K226" i="4"/>
  <c r="K110" i="4"/>
  <c r="K95" i="4"/>
  <c r="K35" i="4"/>
  <c r="K9" i="4"/>
  <c r="K236" i="4"/>
  <c r="K75" i="4"/>
  <c r="K104" i="4"/>
  <c r="K80" i="4"/>
  <c r="K89" i="4"/>
  <c r="K264" i="4"/>
  <c r="K133" i="4"/>
  <c r="K166" i="4"/>
  <c r="K260" i="4"/>
  <c r="K195" i="4"/>
  <c r="K113" i="4"/>
  <c r="K96" i="4"/>
  <c r="K112" i="4"/>
  <c r="K176" i="4"/>
  <c r="K90" i="4"/>
  <c r="K107" i="4"/>
  <c r="K170" i="4"/>
  <c r="K188" i="4"/>
  <c r="K241" i="4"/>
  <c r="K259" i="4"/>
  <c r="K14" i="4"/>
  <c r="K55" i="4"/>
  <c r="K245" i="4"/>
  <c r="K119" i="4"/>
  <c r="K116" i="4"/>
  <c r="K93" i="4"/>
  <c r="K117" i="4"/>
  <c r="K109" i="4"/>
  <c r="K54" i="4"/>
  <c r="K92" i="4"/>
  <c r="K249" i="4"/>
  <c r="K77" i="4"/>
  <c r="K240" i="4"/>
  <c r="K100" i="4"/>
  <c r="K216" i="4"/>
  <c r="K158" i="4"/>
  <c r="K230" i="4"/>
  <c r="K206" i="4"/>
  <c r="K223" i="4"/>
  <c r="K94" i="4"/>
  <c r="K102" i="4"/>
  <c r="K237" i="4"/>
  <c r="K257" i="4"/>
  <c r="K135" i="4"/>
  <c r="K39" i="4"/>
  <c r="K17" i="4"/>
  <c r="K229" i="4"/>
  <c r="K48" i="4"/>
  <c r="K69" i="4"/>
  <c r="K185" i="4"/>
  <c r="K34" i="4"/>
  <c r="K114" i="4"/>
  <c r="K207" i="4"/>
  <c r="K250" i="4"/>
  <c r="K247" i="4"/>
  <c r="K218" i="4"/>
  <c r="K26" i="4"/>
  <c r="K183" i="4"/>
  <c r="K177" i="4"/>
  <c r="K184" i="4"/>
  <c r="K182" i="4"/>
  <c r="K189" i="4"/>
  <c r="K211" i="4"/>
  <c r="K118" i="4"/>
  <c r="K101" i="4"/>
  <c r="K38" i="4"/>
  <c r="K141" i="4"/>
  <c r="K181" i="4"/>
  <c r="K136" i="4"/>
  <c r="K106" i="4"/>
  <c r="K85" i="4"/>
  <c r="K67" i="4"/>
  <c r="K49" i="4"/>
  <c r="K6" i="4"/>
  <c r="K200" i="4"/>
  <c r="K62" i="4"/>
  <c r="K199" i="4"/>
  <c r="K79" i="4"/>
  <c r="K153" i="4"/>
  <c r="K30" i="4"/>
  <c r="K134" i="4"/>
  <c r="K143" i="4"/>
  <c r="K190" i="4"/>
  <c r="K56" i="4"/>
  <c r="K12" i="4"/>
  <c r="K163" i="4"/>
  <c r="K217" i="4"/>
  <c r="K61" i="4"/>
  <c r="K194" i="4"/>
  <c r="K204" i="4"/>
  <c r="K205" i="4"/>
  <c r="K160" i="4"/>
  <c r="K258" i="4"/>
  <c r="K2" i="4"/>
  <c r="K203" i="4"/>
  <c r="K196" i="4"/>
  <c r="K169" i="4"/>
  <c r="K173" i="4"/>
  <c r="K198" i="4"/>
  <c r="K197" i="4"/>
  <c r="K7" i="4"/>
  <c r="K150" i="4"/>
  <c r="K122" i="4"/>
  <c r="K98" i="4"/>
  <c r="K29" i="4"/>
  <c r="K266" i="4"/>
  <c r="K45" i="4"/>
  <c r="K51" i="4"/>
  <c r="K172" i="4"/>
  <c r="K66" i="4"/>
  <c r="K179" i="4"/>
  <c r="K60" i="4"/>
  <c r="K103" i="4"/>
  <c r="K227" i="4"/>
  <c r="K71" i="4"/>
  <c r="K10" i="4"/>
  <c r="K178" i="4"/>
  <c r="K168" i="4"/>
  <c r="K174" i="4"/>
  <c r="K132" i="4"/>
  <c r="K16" i="4"/>
  <c r="K32" i="4"/>
  <c r="K33" i="4"/>
  <c r="K238" i="4"/>
  <c r="K225" i="4"/>
  <c r="K144" i="4"/>
  <c r="O590" i="4" l="1"/>
  <c r="Q590" i="4" s="1"/>
  <c r="O660" i="4"/>
  <c r="Q660" i="4" s="1"/>
  <c r="O395" i="4"/>
  <c r="Q395" i="4" s="1"/>
  <c r="O671" i="4"/>
  <c r="Q671" i="4" s="1"/>
  <c r="O74" i="4"/>
  <c r="O497" i="4"/>
  <c r="Q497" i="4" s="1"/>
  <c r="O186" i="4"/>
  <c r="O55" i="4"/>
  <c r="O50" i="4"/>
  <c r="O42" i="4"/>
  <c r="O495" i="4"/>
  <c r="Q495" i="4" s="1"/>
  <c r="O719" i="4"/>
  <c r="Q719" i="4" s="1"/>
  <c r="O423" i="4"/>
  <c r="Q423" i="4" s="1"/>
  <c r="O718" i="4"/>
  <c r="Q718" i="4" s="1"/>
  <c r="O422" i="4"/>
  <c r="Q422" i="4" s="1"/>
  <c r="O717" i="4"/>
  <c r="Q717" i="4" s="1"/>
  <c r="O421" i="4"/>
  <c r="Q421" i="4" s="1"/>
  <c r="O576" i="4"/>
  <c r="Q576" i="4" s="1"/>
  <c r="O440" i="4"/>
  <c r="Q440" i="4" s="1"/>
  <c r="O185" i="4"/>
  <c r="O580" i="4"/>
  <c r="Q580" i="4" s="1"/>
  <c r="O366" i="4"/>
  <c r="Q366" i="4" s="1"/>
  <c r="O611" i="4"/>
  <c r="Q611" i="4" s="1"/>
  <c r="O451" i="4"/>
  <c r="Q451" i="4" s="1"/>
  <c r="O160" i="4"/>
  <c r="O626" i="4"/>
  <c r="Q626" i="4" s="1"/>
  <c r="O418" i="4"/>
  <c r="Q418" i="4" s="1"/>
  <c r="O111" i="4"/>
  <c r="O126" i="4"/>
  <c r="O341" i="4"/>
  <c r="O125" i="4"/>
  <c r="O268" i="4"/>
  <c r="O713" i="4"/>
  <c r="Q713" i="4" s="1"/>
  <c r="O635" i="4"/>
  <c r="Q635" i="4" s="1"/>
  <c r="O657" i="4"/>
  <c r="Q657" i="4" s="1"/>
  <c r="O274" i="4"/>
  <c r="O58" i="4"/>
  <c r="O668" i="4"/>
  <c r="Q668" i="4" s="1"/>
  <c r="O720" i="4"/>
  <c r="Q720" i="4" s="1"/>
  <c r="O697" i="4"/>
  <c r="Q697" i="4" s="1"/>
  <c r="O415" i="4"/>
  <c r="Q415" i="4" s="1"/>
  <c r="O693" i="4"/>
  <c r="Q693" i="4" s="1"/>
  <c r="O406" i="4"/>
  <c r="Q406" i="4" s="1"/>
  <c r="O692" i="4"/>
  <c r="Q692" i="4" s="1"/>
  <c r="O404" i="4"/>
  <c r="Q404" i="4" s="1"/>
  <c r="O654" i="4"/>
  <c r="Q654" i="4" s="1"/>
  <c r="O403" i="4"/>
  <c r="Q403" i="4" s="1"/>
  <c r="O568" i="4"/>
  <c r="Q568" i="4" s="1"/>
  <c r="O432" i="4"/>
  <c r="Q432" i="4" s="1"/>
  <c r="O169" i="4"/>
  <c r="O516" i="4"/>
  <c r="Q516" i="4" s="1"/>
  <c r="O356" i="4"/>
  <c r="Q356" i="4" s="1"/>
  <c r="O595" i="4"/>
  <c r="Q595" i="4" s="1"/>
  <c r="O443" i="4"/>
  <c r="Q443" i="4" s="1"/>
  <c r="O144" i="4"/>
  <c r="O562" i="4"/>
  <c r="Q562" i="4" s="1"/>
  <c r="O409" i="4"/>
  <c r="Q409" i="4" s="1"/>
  <c r="O79" i="4"/>
  <c r="O118" i="4"/>
  <c r="O325" i="4"/>
  <c r="O109" i="4"/>
  <c r="O204" i="4"/>
  <c r="O617" i="4"/>
  <c r="Q617" i="4" s="1"/>
  <c r="O154" i="4"/>
  <c r="O705" i="4"/>
  <c r="Q705" i="4" s="1"/>
  <c r="O630" i="4"/>
  <c r="Q630" i="4" s="1"/>
  <c r="O601" i="4"/>
  <c r="Q601" i="4" s="1"/>
  <c r="O679" i="4"/>
  <c r="Q679" i="4" s="1"/>
  <c r="O360" i="4"/>
  <c r="Q360" i="4" s="1"/>
  <c r="O675" i="4"/>
  <c r="Q675" i="4" s="1"/>
  <c r="O351" i="4"/>
  <c r="Q351" i="4" s="1"/>
  <c r="O646" i="4"/>
  <c r="Q646" i="4" s="1"/>
  <c r="O350" i="4"/>
  <c r="Q350" i="4" s="1"/>
  <c r="O645" i="4"/>
  <c r="Q645" i="4" s="1"/>
  <c r="O348" i="4"/>
  <c r="Q348" i="4" s="1"/>
  <c r="O560" i="4"/>
  <c r="Q560" i="4" s="1"/>
  <c r="O370" i="4"/>
  <c r="Q370" i="4" s="1"/>
  <c r="O153" i="4"/>
  <c r="O508" i="4"/>
  <c r="Q508" i="4" s="1"/>
  <c r="O347" i="4"/>
  <c r="Q347" i="4" s="1"/>
  <c r="O587" i="4"/>
  <c r="Q587" i="4" s="1"/>
  <c r="O374" i="4"/>
  <c r="Q374" i="4" s="1"/>
  <c r="O128" i="4"/>
  <c r="O554" i="4"/>
  <c r="Q554" i="4" s="1"/>
  <c r="O400" i="4"/>
  <c r="Q400" i="4" s="1"/>
  <c r="O63" i="4"/>
  <c r="O54" i="4"/>
  <c r="O317" i="4"/>
  <c r="O93" i="4"/>
  <c r="O148" i="4"/>
  <c r="O677" i="4"/>
  <c r="Q677" i="4" s="1"/>
  <c r="O394" i="4"/>
  <c r="Q394" i="4" s="1"/>
  <c r="O621" i="4"/>
  <c r="Q621" i="4" s="1"/>
  <c r="O525" i="4"/>
  <c r="Q525" i="4" s="1"/>
  <c r="O90" i="4"/>
  <c r="O542" i="4"/>
  <c r="Q542" i="4" s="1"/>
  <c r="O605" i="4"/>
  <c r="Q605" i="4" s="1"/>
  <c r="O537" i="4"/>
  <c r="Q537" i="4" s="1"/>
  <c r="O670" i="4"/>
  <c r="Q670" i="4" s="1"/>
  <c r="O322" i="4"/>
  <c r="O615" i="4"/>
  <c r="Q615" i="4" s="1"/>
  <c r="O311" i="4"/>
  <c r="O614" i="4"/>
  <c r="Q614" i="4" s="1"/>
  <c r="O310" i="4"/>
  <c r="O613" i="4"/>
  <c r="Q613" i="4" s="1"/>
  <c r="O226" i="4"/>
  <c r="O536" i="4"/>
  <c r="Q536" i="4" s="1"/>
  <c r="O361" i="4"/>
  <c r="Q361" i="4" s="1"/>
  <c r="O105" i="4"/>
  <c r="O500" i="4"/>
  <c r="Q500" i="4" s="1"/>
  <c r="O255" i="4"/>
  <c r="O579" i="4"/>
  <c r="Q579" i="4" s="1"/>
  <c r="O364" i="4"/>
  <c r="Q364" i="4" s="1"/>
  <c r="O96" i="4"/>
  <c r="O546" i="4"/>
  <c r="Q546" i="4" s="1"/>
  <c r="O327" i="4"/>
  <c r="O31" i="4"/>
  <c r="O46" i="4"/>
  <c r="O309" i="4"/>
  <c r="O85" i="4"/>
  <c r="O4" i="4"/>
  <c r="O26" i="4"/>
  <c r="O510" i="4"/>
  <c r="Q510" i="4" s="1"/>
  <c r="O591" i="4"/>
  <c r="Q591" i="4" s="1"/>
  <c r="O297" i="4"/>
  <c r="O583" i="4"/>
  <c r="Q583" i="4" s="1"/>
  <c r="O286" i="4"/>
  <c r="O582" i="4"/>
  <c r="Q582" i="4" s="1"/>
  <c r="O130" i="4"/>
  <c r="O520" i="4"/>
  <c r="Q520" i="4" s="1"/>
  <c r="O334" i="4"/>
  <c r="O25" i="4"/>
  <c r="O468" i="4"/>
  <c r="Q468" i="4" s="1"/>
  <c r="O225" i="4"/>
  <c r="O555" i="4"/>
  <c r="Q555" i="4" s="1"/>
  <c r="O355" i="4"/>
  <c r="Q355" i="4" s="1"/>
  <c r="O690" i="4"/>
  <c r="Q690" i="4" s="1"/>
  <c r="O538" i="4"/>
  <c r="Q538" i="4" s="1"/>
  <c r="O314" i="4"/>
  <c r="O15" i="4"/>
  <c r="O38" i="4"/>
  <c r="O245" i="4"/>
  <c r="O13" i="4"/>
  <c r="O259" i="4"/>
  <c r="O177" i="4"/>
  <c r="O237" i="4"/>
  <c r="O712" i="4"/>
  <c r="Q712" i="4" s="1"/>
  <c r="O680" i="4"/>
  <c r="Q680" i="4" s="1"/>
  <c r="O505" i="4"/>
  <c r="Q505" i="4" s="1"/>
  <c r="O581" i="4"/>
  <c r="Q581" i="4" s="1"/>
  <c r="O494" i="4"/>
  <c r="Q494" i="4" s="1"/>
  <c r="O662" i="4"/>
  <c r="Q662" i="4" s="1"/>
  <c r="O478" i="4"/>
  <c r="Q478" i="4" s="1"/>
  <c r="O473" i="4"/>
  <c r="Q473" i="4" s="1"/>
  <c r="O272" i="4"/>
  <c r="O567" i="4"/>
  <c r="Q567" i="4" s="1"/>
  <c r="O71" i="4"/>
  <c r="O565" i="4"/>
  <c r="Q565" i="4" s="1"/>
  <c r="O472" i="4"/>
  <c r="Q472" i="4" s="1"/>
  <c r="O612" i="4"/>
  <c r="Q612" i="4" s="1"/>
  <c r="O507" i="4"/>
  <c r="Q507" i="4" s="1"/>
  <c r="O682" i="4"/>
  <c r="Q682" i="4" s="1"/>
  <c r="O182" i="4"/>
  <c r="O30" i="4"/>
  <c r="O202" i="4"/>
  <c r="O425" i="4"/>
  <c r="Q425" i="4" s="1"/>
  <c r="O82" i="4"/>
  <c r="O644" i="4"/>
  <c r="Q644" i="4" s="1"/>
  <c r="O380" i="4"/>
  <c r="Q380" i="4" s="1"/>
  <c r="O446" i="4"/>
  <c r="Q446" i="4" s="1"/>
  <c r="O295" i="4"/>
  <c r="O441" i="4"/>
  <c r="Q441" i="4" s="1"/>
  <c r="O559" i="4"/>
  <c r="Q559" i="4" s="1"/>
  <c r="O56" i="4"/>
  <c r="O551" i="4"/>
  <c r="Q551" i="4" s="1"/>
  <c r="O40" i="4"/>
  <c r="O550" i="4"/>
  <c r="Q550" i="4" s="1"/>
  <c r="O39" i="4"/>
  <c r="O453" i="4"/>
  <c r="Q453" i="4" s="1"/>
  <c r="O34" i="4"/>
  <c r="O456" i="4"/>
  <c r="Q456" i="4" s="1"/>
  <c r="O298" i="4"/>
  <c r="O596" i="4"/>
  <c r="Q596" i="4" s="1"/>
  <c r="O393" i="4"/>
  <c r="Q393" i="4" s="1"/>
  <c r="O145" i="4"/>
  <c r="O483" i="4"/>
  <c r="Q483" i="4" s="1"/>
  <c r="O290" i="4"/>
  <c r="O658" i="4"/>
  <c r="Q658" i="4" s="1"/>
  <c r="O466" i="4"/>
  <c r="Q466" i="4" s="1"/>
  <c r="O250" i="4"/>
  <c r="O174" i="4"/>
  <c r="O413" i="4"/>
  <c r="Q413" i="4" s="1"/>
  <c r="O221" i="4"/>
  <c r="O300" i="4"/>
  <c r="O521" i="4"/>
  <c r="Q521" i="4" s="1"/>
  <c r="O553" i="4"/>
  <c r="Q553" i="4" s="1"/>
  <c r="O573" i="4"/>
  <c r="Q573" i="4" s="1"/>
  <c r="O135" i="4"/>
  <c r="O271" i="4"/>
  <c r="O461" i="4"/>
  <c r="Q461" i="4" s="1"/>
  <c r="O609" i="4"/>
  <c r="Q609" i="4" s="1"/>
  <c r="O339" i="4"/>
  <c r="O575" i="4"/>
  <c r="Q575" i="4" s="1"/>
  <c r="O72" i="4"/>
  <c r="O566" i="4"/>
  <c r="Q566" i="4" s="1"/>
  <c r="O66" i="4"/>
  <c r="O312" i="4"/>
  <c r="O452" i="4"/>
  <c r="Q452" i="4" s="1"/>
  <c r="O318" i="4"/>
  <c r="O514" i="4"/>
  <c r="Q514" i="4" s="1"/>
  <c r="O303" i="4"/>
  <c r="O5" i="4"/>
  <c r="O489" i="4"/>
  <c r="Q489" i="4" s="1"/>
  <c r="O10" i="4"/>
  <c r="O457" i="4"/>
  <c r="Q457" i="4" s="1"/>
  <c r="O561" i="4"/>
  <c r="Q561" i="4" s="1"/>
  <c r="O344" i="4"/>
  <c r="Q344" i="4" s="1"/>
  <c r="O340" i="4"/>
  <c r="O242" i="4"/>
  <c r="O106" i="4"/>
  <c r="O543" i="4"/>
  <c r="Q543" i="4" s="1"/>
  <c r="O24" i="4"/>
  <c r="O535" i="4"/>
  <c r="Q535" i="4" s="1"/>
  <c r="O8" i="4"/>
  <c r="O438" i="4"/>
  <c r="Q438" i="4" s="1"/>
  <c r="O7" i="4"/>
  <c r="O437" i="4"/>
  <c r="Q437" i="4" s="1"/>
  <c r="O632" i="4"/>
  <c r="Q632" i="4" s="1"/>
  <c r="O448" i="4"/>
  <c r="Q448" i="4" s="1"/>
  <c r="O201" i="4"/>
  <c r="O588" i="4"/>
  <c r="Q588" i="4" s="1"/>
  <c r="O375" i="4"/>
  <c r="Q375" i="4" s="1"/>
  <c r="O129" i="4"/>
  <c r="O459" i="4"/>
  <c r="Q459" i="4" s="1"/>
  <c r="O192" i="4"/>
  <c r="O642" i="4"/>
  <c r="Q642" i="4" s="1"/>
  <c r="O434" i="4"/>
  <c r="Q434" i="4" s="1"/>
  <c r="O223" i="4"/>
  <c r="O150" i="4"/>
  <c r="O373" i="4"/>
  <c r="Q373" i="4" s="1"/>
  <c r="O197" i="4"/>
  <c r="P226" i="4"/>
  <c r="P34" i="4"/>
  <c r="P95" i="4"/>
  <c r="P112" i="4"/>
  <c r="P202" i="4"/>
  <c r="P193" i="4"/>
  <c r="P233" i="4"/>
  <c r="P57" i="4"/>
  <c r="P104" i="4"/>
  <c r="P151" i="4"/>
  <c r="P254" i="4"/>
  <c r="P142" i="4"/>
  <c r="P54" i="4"/>
  <c r="P205" i="4"/>
  <c r="P93" i="4"/>
  <c r="P4" i="4"/>
  <c r="P156" i="4"/>
  <c r="P68" i="4"/>
  <c r="P219" i="4"/>
  <c r="P107" i="4"/>
  <c r="P19" i="4"/>
  <c r="P256" i="4"/>
  <c r="P122" i="4"/>
  <c r="P80" i="4"/>
  <c r="P170" i="4"/>
  <c r="P177" i="4"/>
  <c r="P217" i="4"/>
  <c r="P264" i="4"/>
  <c r="P88" i="4"/>
  <c r="P135" i="4"/>
  <c r="P246" i="4"/>
  <c r="P134" i="4"/>
  <c r="P22" i="4"/>
  <c r="P197" i="4"/>
  <c r="P85" i="4"/>
  <c r="P260" i="4"/>
  <c r="P148" i="4"/>
  <c r="P36" i="4"/>
  <c r="P211" i="4"/>
  <c r="P99" i="4"/>
  <c r="P11" i="4"/>
  <c r="P203" i="4"/>
  <c r="P91" i="4"/>
  <c r="P175" i="4"/>
  <c r="P118" i="4"/>
  <c r="P69" i="4"/>
  <c r="P220" i="4"/>
  <c r="P132" i="4"/>
  <c r="P20" i="4"/>
  <c r="P171" i="4"/>
  <c r="P83" i="4"/>
  <c r="P90" i="4"/>
  <c r="P113" i="4"/>
  <c r="P72" i="4"/>
  <c r="P126" i="4"/>
  <c r="P77" i="4"/>
  <c r="P228" i="4"/>
  <c r="P192" i="4"/>
  <c r="P26" i="4"/>
  <c r="P81" i="4"/>
  <c r="P263" i="4"/>
  <c r="P261" i="4"/>
  <c r="P212" i="4"/>
  <c r="P75" i="4"/>
  <c r="P146" i="4"/>
  <c r="P2" i="4"/>
  <c r="P32" i="4"/>
  <c r="P50" i="4"/>
  <c r="P111" i="4"/>
  <c r="P241" i="4"/>
  <c r="P65" i="4"/>
  <c r="P105" i="4"/>
  <c r="P200" i="4"/>
  <c r="P247" i="4"/>
  <c r="P23" i="4"/>
  <c r="P190" i="4"/>
  <c r="P78" i="4"/>
  <c r="P253" i="4"/>
  <c r="P141" i="4"/>
  <c r="P29" i="4"/>
  <c r="P204" i="4"/>
  <c r="P92" i="4"/>
  <c r="P3" i="4"/>
  <c r="P155" i="4"/>
  <c r="P43" i="4"/>
  <c r="P162" i="4"/>
  <c r="P224" i="4"/>
  <c r="P138" i="4"/>
  <c r="P248" i="4"/>
  <c r="P214" i="4"/>
  <c r="P189" i="4"/>
  <c r="P140" i="4"/>
  <c r="P58" i="4"/>
  <c r="P97" i="4"/>
  <c r="P232" i="4"/>
  <c r="P103" i="4"/>
  <c r="P6" i="4"/>
  <c r="P64" i="4"/>
  <c r="P74" i="4"/>
  <c r="P216" i="4"/>
  <c r="P198" i="4"/>
  <c r="P61" i="4"/>
  <c r="P12" i="4"/>
  <c r="P130" i="4"/>
  <c r="P250" i="4"/>
  <c r="P159" i="4"/>
  <c r="P176" i="4"/>
  <c r="P79" i="4"/>
  <c r="P225" i="4"/>
  <c r="P49" i="4"/>
  <c r="P89" i="4"/>
  <c r="P136" i="4"/>
  <c r="P231" i="4"/>
  <c r="P7" i="4"/>
  <c r="P182" i="4"/>
  <c r="P70" i="4"/>
  <c r="P221" i="4"/>
  <c r="P133" i="4"/>
  <c r="P21" i="4"/>
  <c r="P196" i="4"/>
  <c r="P84" i="4"/>
  <c r="P235" i="4"/>
  <c r="P147" i="4"/>
  <c r="P35" i="4"/>
  <c r="P255" i="4"/>
  <c r="P48" i="4"/>
  <c r="P201" i="4"/>
  <c r="P119" i="4"/>
  <c r="P14" i="4"/>
  <c r="P28" i="4"/>
  <c r="P191" i="4"/>
  <c r="P106" i="4"/>
  <c r="P185" i="4"/>
  <c r="P8" i="4"/>
  <c r="P206" i="4"/>
  <c r="P157" i="4"/>
  <c r="P82" i="4"/>
  <c r="P143" i="4"/>
  <c r="P121" i="4"/>
  <c r="P87" i="4"/>
  <c r="P86" i="4"/>
  <c r="P149" i="4"/>
  <c r="P100" i="4"/>
  <c r="P163" i="4"/>
  <c r="P114" i="4"/>
  <c r="P178" i="4"/>
  <c r="P127" i="4"/>
  <c r="P144" i="4"/>
  <c r="P47" i="4"/>
  <c r="P209" i="4"/>
  <c r="P249" i="4"/>
  <c r="P73" i="4"/>
  <c r="P120" i="4"/>
  <c r="P215" i="4"/>
  <c r="P262" i="4"/>
  <c r="P150" i="4"/>
  <c r="P62" i="4"/>
  <c r="P213" i="4"/>
  <c r="P125" i="4"/>
  <c r="P13" i="4"/>
  <c r="P164" i="4"/>
  <c r="P76" i="4"/>
  <c r="P227" i="4"/>
  <c r="P139" i="4"/>
  <c r="P51" i="4"/>
  <c r="P115" i="4"/>
  <c r="P179" i="4"/>
  <c r="P243" i="4"/>
  <c r="P44" i="4"/>
  <c r="P108" i="4"/>
  <c r="P172" i="4"/>
  <c r="P236" i="4"/>
  <c r="P37" i="4"/>
  <c r="P101" i="4"/>
  <c r="P165" i="4"/>
  <c r="P229" i="4"/>
  <c r="P30" i="4"/>
  <c r="P94" i="4"/>
  <c r="P158" i="4"/>
  <c r="P222" i="4"/>
  <c r="P39" i="4"/>
  <c r="P167" i="4"/>
  <c r="P24" i="4"/>
  <c r="P152" i="4"/>
  <c r="P9" i="4"/>
  <c r="P137" i="4"/>
  <c r="P265" i="4"/>
  <c r="P129" i="4"/>
  <c r="P257" i="4"/>
  <c r="P234" i="4"/>
  <c r="P207" i="4"/>
  <c r="P208" i="4"/>
  <c r="P154" i="4"/>
  <c r="P96" i="4"/>
  <c r="P242" i="4"/>
  <c r="P98" i="4"/>
  <c r="P210" i="4"/>
  <c r="P59" i="4"/>
  <c r="P123" i="4"/>
  <c r="P187" i="4"/>
  <c r="P251" i="4"/>
  <c r="P52" i="4"/>
  <c r="P116" i="4"/>
  <c r="P180" i="4"/>
  <c r="P244" i="4"/>
  <c r="P45" i="4"/>
  <c r="P109" i="4"/>
  <c r="P173" i="4"/>
  <c r="P237" i="4"/>
  <c r="P38" i="4"/>
  <c r="P102" i="4"/>
  <c r="P166" i="4"/>
  <c r="P230" i="4"/>
  <c r="P55" i="4"/>
  <c r="P183" i="4"/>
  <c r="P40" i="4"/>
  <c r="P168" i="4"/>
  <c r="P25" i="4"/>
  <c r="P153" i="4"/>
  <c r="P17" i="4"/>
  <c r="P145" i="4"/>
  <c r="P10" i="4"/>
  <c r="P266" i="4"/>
  <c r="P239" i="4"/>
  <c r="P240" i="4"/>
  <c r="P31" i="4"/>
  <c r="P128" i="4"/>
  <c r="P66" i="4"/>
  <c r="P194" i="4"/>
  <c r="P218" i="4"/>
  <c r="P5" i="4"/>
  <c r="P67" i="4"/>
  <c r="P131" i="4"/>
  <c r="P195" i="4"/>
  <c r="P259" i="4"/>
  <c r="P60" i="4"/>
  <c r="P124" i="4"/>
  <c r="P188" i="4"/>
  <c r="P252" i="4"/>
  <c r="P53" i="4"/>
  <c r="P117" i="4"/>
  <c r="P181" i="4"/>
  <c r="P245" i="4"/>
  <c r="P46" i="4"/>
  <c r="P110" i="4"/>
  <c r="P174" i="4"/>
  <c r="P238" i="4"/>
  <c r="P71" i="4"/>
  <c r="P199" i="4"/>
  <c r="P56" i="4"/>
  <c r="P184" i="4"/>
  <c r="P41" i="4"/>
  <c r="P169" i="4"/>
  <c r="P33" i="4"/>
  <c r="P161" i="4"/>
  <c r="P42" i="4"/>
  <c r="P15" i="4"/>
  <c r="P16" i="4"/>
  <c r="P18" i="4"/>
  <c r="P63" i="4"/>
  <c r="P160" i="4"/>
  <c r="P186" i="4"/>
  <c r="P258" i="4"/>
  <c r="P223" i="4"/>
  <c r="O76" i="4"/>
  <c r="O35" i="4"/>
  <c r="O220" i="4"/>
  <c r="O21" i="4"/>
  <c r="O149" i="4"/>
  <c r="O253" i="4"/>
  <c r="O381" i="4"/>
  <c r="Q381" i="4" s="1"/>
  <c r="O78" i="4"/>
  <c r="O190" i="4"/>
  <c r="O159" i="4"/>
  <c r="O336" i="4"/>
  <c r="O474" i="4"/>
  <c r="Q474" i="4" s="1"/>
  <c r="O586" i="4"/>
  <c r="Q586" i="4" s="1"/>
  <c r="O706" i="4"/>
  <c r="Q706" i="4" s="1"/>
  <c r="O254" i="4"/>
  <c r="O383" i="4"/>
  <c r="Q383" i="4" s="1"/>
  <c r="O515" i="4"/>
  <c r="Q515" i="4" s="1"/>
  <c r="O33" i="4"/>
  <c r="O266" i="4"/>
  <c r="O428" i="4"/>
  <c r="Q428" i="4" s="1"/>
  <c r="O524" i="4"/>
  <c r="Q524" i="4" s="1"/>
  <c r="O41" i="4"/>
  <c r="O233" i="4"/>
  <c r="O379" i="4"/>
  <c r="Q379" i="4" s="1"/>
  <c r="O496" i="4"/>
  <c r="Q496" i="4" s="1"/>
  <c r="O584" i="4"/>
  <c r="Q584" i="4" s="1"/>
  <c r="O256" i="4"/>
  <c r="O485" i="4"/>
  <c r="Q485" i="4" s="1"/>
  <c r="O663" i="4"/>
  <c r="Q663" i="4" s="1"/>
  <c r="O231" i="4"/>
  <c r="O454" i="4"/>
  <c r="Q454" i="4" s="1"/>
  <c r="O655" i="4"/>
  <c r="Q655" i="4" s="1"/>
  <c r="O136" i="4"/>
  <c r="O439" i="4"/>
  <c r="Q439" i="4" s="1"/>
  <c r="O647" i="4"/>
  <c r="Q647" i="4" s="1"/>
  <c r="O88" i="4"/>
  <c r="O431" i="4"/>
  <c r="Q431" i="4" s="1"/>
  <c r="O622" i="4"/>
  <c r="Q622" i="4" s="1"/>
  <c r="O170" i="4"/>
  <c r="O667" i="4"/>
  <c r="Q667" i="4" s="1"/>
  <c r="O376" i="4"/>
  <c r="Q376" i="4" s="1"/>
  <c r="O119" i="4"/>
  <c r="O606" i="4"/>
  <c r="Q606" i="4" s="1"/>
  <c r="O417" i="4"/>
  <c r="Q417" i="4" s="1"/>
  <c r="O399" i="4"/>
  <c r="Q399" i="4" s="1"/>
  <c r="O699" i="4"/>
  <c r="Q699" i="4" s="1"/>
  <c r="O526" i="4"/>
  <c r="Q526" i="4" s="1"/>
  <c r="O87" i="4"/>
  <c r="O589" i="4"/>
  <c r="Q589" i="4" s="1"/>
  <c r="O429" i="4"/>
  <c r="Q429" i="4" s="1"/>
  <c r="O313" i="4"/>
  <c r="O77" i="4"/>
  <c r="O181" i="4"/>
  <c r="O115" i="4"/>
  <c r="O252" i="4"/>
  <c r="O29" i="4"/>
  <c r="O157" i="4"/>
  <c r="O269" i="4"/>
  <c r="O389" i="4"/>
  <c r="Q389" i="4" s="1"/>
  <c r="O102" i="4"/>
  <c r="O206" i="4"/>
  <c r="O191" i="4"/>
  <c r="O354" i="4"/>
  <c r="Q354" i="4" s="1"/>
  <c r="O482" i="4"/>
  <c r="Q482" i="4" s="1"/>
  <c r="O610" i="4"/>
  <c r="Q610" i="4" s="1"/>
  <c r="O16" i="4"/>
  <c r="O265" i="4"/>
  <c r="O401" i="4"/>
  <c r="Q401" i="4" s="1"/>
  <c r="O523" i="4"/>
  <c r="Q523" i="4" s="1"/>
  <c r="O81" i="4"/>
  <c r="O280" i="4"/>
  <c r="O436" i="4"/>
  <c r="Q436" i="4" s="1"/>
  <c r="O548" i="4"/>
  <c r="Q548" i="4" s="1"/>
  <c r="O57" i="4"/>
  <c r="O273" i="4"/>
  <c r="O388" i="4"/>
  <c r="Q388" i="4" s="1"/>
  <c r="O504" i="4"/>
  <c r="Q504" i="4" s="1"/>
  <c r="O600" i="4"/>
  <c r="Q600" i="4" s="1"/>
  <c r="O281" i="4"/>
  <c r="O533" i="4"/>
  <c r="Q533" i="4" s="1"/>
  <c r="O672" i="4"/>
  <c r="Q672" i="4" s="1"/>
  <c r="O257" i="4"/>
  <c r="O486" i="4"/>
  <c r="Q486" i="4" s="1"/>
  <c r="O664" i="4"/>
  <c r="Q664" i="4" s="1"/>
  <c r="O232" i="4"/>
  <c r="O455" i="4"/>
  <c r="Q455" i="4" s="1"/>
  <c r="O656" i="4"/>
  <c r="Q656" i="4" s="1"/>
  <c r="O152" i="4"/>
  <c r="O447" i="4"/>
  <c r="Q447" i="4" s="1"/>
  <c r="O652" i="4"/>
  <c r="Q652" i="4" s="1"/>
  <c r="O234" i="4"/>
  <c r="O685" i="4"/>
  <c r="Q685" i="4" s="1"/>
  <c r="O445" i="4"/>
  <c r="Q445" i="4" s="1"/>
  <c r="O183" i="4"/>
  <c r="O669" i="4"/>
  <c r="Q669" i="4" s="1"/>
  <c r="O449" i="4"/>
  <c r="Q449" i="4" s="1"/>
  <c r="O433" i="4"/>
  <c r="Q433" i="4" s="1"/>
  <c r="O23" i="4"/>
  <c r="O619" i="4"/>
  <c r="Q619" i="4" s="1"/>
  <c r="O462" i="4"/>
  <c r="Q462" i="4" s="1"/>
  <c r="O641" i="4"/>
  <c r="Q641" i="4" s="1"/>
  <c r="O640" i="4"/>
  <c r="Q640" i="4" s="1"/>
  <c r="O689" i="4"/>
  <c r="Q689" i="4" s="1"/>
  <c r="O187" i="4"/>
  <c r="O260" i="4"/>
  <c r="O53" i="4"/>
  <c r="O173" i="4"/>
  <c r="O301" i="4"/>
  <c r="O397" i="4"/>
  <c r="Q397" i="4" s="1"/>
  <c r="O110" i="4"/>
  <c r="O222" i="4"/>
  <c r="O207" i="4"/>
  <c r="O391" i="4"/>
  <c r="Q391" i="4" s="1"/>
  <c r="O490" i="4"/>
  <c r="Q490" i="4" s="1"/>
  <c r="O618" i="4"/>
  <c r="Q618" i="4" s="1"/>
  <c r="O48" i="4"/>
  <c r="O279" i="4"/>
  <c r="O435" i="4"/>
  <c r="Q435" i="4" s="1"/>
  <c r="O531" i="4"/>
  <c r="Q531" i="4" s="1"/>
  <c r="O97" i="4"/>
  <c r="O305" i="4"/>
  <c r="O444" i="4"/>
  <c r="Q444" i="4" s="1"/>
  <c r="O572" i="4"/>
  <c r="Q572" i="4" s="1"/>
  <c r="O73" i="4"/>
  <c r="O287" i="4"/>
  <c r="O407" i="4"/>
  <c r="Q407" i="4" s="1"/>
  <c r="O512" i="4"/>
  <c r="Q512" i="4" s="1"/>
  <c r="O624" i="4"/>
  <c r="Q624" i="4" s="1"/>
  <c r="O306" i="4"/>
  <c r="O549" i="4"/>
  <c r="Q549" i="4" s="1"/>
  <c r="O691" i="4"/>
  <c r="Q691" i="4" s="1"/>
  <c r="O282" i="4"/>
  <c r="O534" i="4"/>
  <c r="Q534" i="4" s="1"/>
  <c r="O673" i="4"/>
  <c r="Q673" i="4" s="1"/>
  <c r="O258" i="4"/>
  <c r="O487" i="4"/>
  <c r="Q487" i="4" s="1"/>
  <c r="O665" i="4"/>
  <c r="Q665" i="4" s="1"/>
  <c r="O247" i="4"/>
  <c r="O463" i="4"/>
  <c r="Q463" i="4" s="1"/>
  <c r="O661" i="4"/>
  <c r="Q661" i="4" s="1"/>
  <c r="O335" i="4"/>
  <c r="O703" i="4"/>
  <c r="Q703" i="4" s="1"/>
  <c r="O541" i="4"/>
  <c r="Q541" i="4" s="1"/>
  <c r="O246" i="4"/>
  <c r="O687" i="4"/>
  <c r="Q687" i="4" s="1"/>
  <c r="O513" i="4"/>
  <c r="Q513" i="4" s="1"/>
  <c r="O465" i="4"/>
  <c r="Q465" i="4" s="1"/>
  <c r="O430" i="4"/>
  <c r="Q430" i="4" s="1"/>
  <c r="O659" i="4"/>
  <c r="Q659" i="4" s="1"/>
  <c r="O557" i="4"/>
  <c r="Q557" i="4" s="1"/>
  <c r="O714" i="4"/>
  <c r="Q714" i="4" s="1"/>
  <c r="O146" i="4"/>
  <c r="O51" i="4"/>
  <c r="O123" i="4"/>
  <c r="O195" i="4"/>
  <c r="O267" i="4"/>
  <c r="O12" i="4"/>
  <c r="O84" i="4"/>
  <c r="O156" i="4"/>
  <c r="O236" i="4"/>
  <c r="O308" i="4"/>
  <c r="O61" i="4"/>
  <c r="O133" i="4"/>
  <c r="O205" i="4"/>
  <c r="O277" i="4"/>
  <c r="O349" i="4"/>
  <c r="Q349" i="4" s="1"/>
  <c r="O14" i="4"/>
  <c r="O86" i="4"/>
  <c r="O158" i="4"/>
  <c r="O230" i="4"/>
  <c r="O127" i="4"/>
  <c r="O264" i="4"/>
  <c r="O363" i="4"/>
  <c r="Q363" i="4" s="1"/>
  <c r="O450" i="4"/>
  <c r="Q450" i="4" s="1"/>
  <c r="O522" i="4"/>
  <c r="Q522" i="4" s="1"/>
  <c r="O594" i="4"/>
  <c r="Q594" i="4" s="1"/>
  <c r="O666" i="4"/>
  <c r="Q666" i="4" s="1"/>
  <c r="O64" i="4"/>
  <c r="O208" i="4"/>
  <c r="O328" i="4"/>
  <c r="O419" i="4"/>
  <c r="Q419" i="4" s="1"/>
  <c r="O491" i="4"/>
  <c r="Q491" i="4" s="1"/>
  <c r="O563" i="4"/>
  <c r="Q563" i="4" s="1"/>
  <c r="O49" i="4"/>
  <c r="O193" i="4"/>
  <c r="O319" i="4"/>
  <c r="O402" i="4"/>
  <c r="Q402" i="4" s="1"/>
  <c r="O484" i="4"/>
  <c r="Q484" i="4" s="1"/>
  <c r="O556" i="4"/>
  <c r="Q556" i="4" s="1"/>
  <c r="O620" i="4"/>
  <c r="Q620" i="4" s="1"/>
  <c r="O121" i="4"/>
  <c r="O248" i="4"/>
  <c r="O343" i="4"/>
  <c r="Q343" i="4" s="1"/>
  <c r="O416" i="4"/>
  <c r="Q416" i="4" s="1"/>
  <c r="O480" i="4"/>
  <c r="Q480" i="4" s="1"/>
  <c r="O544" i="4"/>
  <c r="Q544" i="4" s="1"/>
  <c r="O608" i="4"/>
  <c r="Q608" i="4" s="1"/>
  <c r="O162" i="4"/>
  <c r="O367" i="4"/>
  <c r="Q367" i="4" s="1"/>
  <c r="O501" i="4"/>
  <c r="Q501" i="4" s="1"/>
  <c r="O625" i="4"/>
  <c r="Q625" i="4" s="1"/>
  <c r="O700" i="4"/>
  <c r="Q700" i="4" s="1"/>
  <c r="O167" i="4"/>
  <c r="O368" i="4"/>
  <c r="Q368" i="4" s="1"/>
  <c r="O502" i="4"/>
  <c r="Q502" i="4" s="1"/>
  <c r="O627" i="4"/>
  <c r="Q627" i="4" s="1"/>
  <c r="O701" i="4"/>
  <c r="Q701" i="4" s="1"/>
  <c r="O168" i="4"/>
  <c r="O369" i="4"/>
  <c r="Q369" i="4" s="1"/>
  <c r="O503" i="4"/>
  <c r="Q503" i="4" s="1"/>
  <c r="O628" i="4"/>
  <c r="Q628" i="4" s="1"/>
  <c r="O702" i="4"/>
  <c r="Q702" i="4" s="1"/>
  <c r="O184" i="4"/>
  <c r="O378" i="4"/>
  <c r="Q378" i="4" s="1"/>
  <c r="O511" i="4"/>
  <c r="Q511" i="4" s="1"/>
  <c r="O633" i="4"/>
  <c r="Q633" i="4" s="1"/>
  <c r="O707" i="4"/>
  <c r="Q707" i="4" s="1"/>
  <c r="O371" i="4"/>
  <c r="Q371" i="4" s="1"/>
  <c r="O629" i="4"/>
  <c r="Q629" i="4" s="1"/>
  <c r="O114" i="4"/>
  <c r="O477" i="4"/>
  <c r="Q477" i="4" s="1"/>
  <c r="O686" i="4"/>
  <c r="Q686" i="4" s="1"/>
  <c r="O377" i="4"/>
  <c r="Q377" i="4" s="1"/>
  <c r="O631" i="4"/>
  <c r="Q631" i="4" s="1"/>
  <c r="O249" i="4"/>
  <c r="O545" i="4"/>
  <c r="Q545" i="4" s="1"/>
  <c r="O326" i="4"/>
  <c r="O593" i="4"/>
  <c r="Q593" i="4" s="1"/>
  <c r="O210" i="4"/>
  <c r="O215" i="4"/>
  <c r="O263" i="4"/>
  <c r="O270" i="4"/>
  <c r="O151" i="4"/>
  <c r="O321" i="4"/>
  <c r="O639" i="4"/>
  <c r="Q639" i="4" s="1"/>
  <c r="O493" i="4"/>
  <c r="Q493" i="4" s="1"/>
  <c r="O59" i="4"/>
  <c r="O131" i="4"/>
  <c r="O203" i="4"/>
  <c r="O275" i="4"/>
  <c r="O20" i="4"/>
  <c r="O92" i="4"/>
  <c r="O172" i="4"/>
  <c r="O244" i="4"/>
  <c r="O316" i="4"/>
  <c r="O69" i="4"/>
  <c r="O141" i="4"/>
  <c r="O213" i="4"/>
  <c r="O285" i="4"/>
  <c r="O365" i="4"/>
  <c r="Q365" i="4" s="1"/>
  <c r="O22" i="4"/>
  <c r="O94" i="4"/>
  <c r="O166" i="4"/>
  <c r="O238" i="4"/>
  <c r="O143" i="4"/>
  <c r="O278" i="4"/>
  <c r="O382" i="4"/>
  <c r="Q382" i="4" s="1"/>
  <c r="O458" i="4"/>
  <c r="Q458" i="4" s="1"/>
  <c r="O530" i="4"/>
  <c r="Q530" i="4" s="1"/>
  <c r="O602" i="4"/>
  <c r="Q602" i="4" s="1"/>
  <c r="O674" i="4"/>
  <c r="Q674" i="4" s="1"/>
  <c r="O80" i="4"/>
  <c r="O224" i="4"/>
  <c r="O346" i="4"/>
  <c r="Q346" i="4" s="1"/>
  <c r="O427" i="4"/>
  <c r="Q427" i="4" s="1"/>
  <c r="O499" i="4"/>
  <c r="Q499" i="4" s="1"/>
  <c r="O571" i="4"/>
  <c r="Q571" i="4" s="1"/>
  <c r="O65" i="4"/>
  <c r="O209" i="4"/>
  <c r="O329" i="4"/>
  <c r="O420" i="4"/>
  <c r="Q420" i="4" s="1"/>
  <c r="O492" i="4"/>
  <c r="Q492" i="4" s="1"/>
  <c r="O564" i="4"/>
  <c r="Q564" i="4" s="1"/>
  <c r="O9" i="4"/>
  <c r="O137" i="4"/>
  <c r="O262" i="4"/>
  <c r="O352" i="4"/>
  <c r="Q352" i="4" s="1"/>
  <c r="O424" i="4"/>
  <c r="Q424" i="4" s="1"/>
  <c r="O488" i="4"/>
  <c r="Q488" i="4" s="1"/>
  <c r="O552" i="4"/>
  <c r="Q552" i="4" s="1"/>
  <c r="O616" i="4"/>
  <c r="Q616" i="4" s="1"/>
  <c r="O194" i="4"/>
  <c r="O385" i="4"/>
  <c r="Q385" i="4" s="1"/>
  <c r="O517" i="4"/>
  <c r="Q517" i="4" s="1"/>
  <c r="O636" i="4"/>
  <c r="Q636" i="4" s="1"/>
  <c r="O709" i="4"/>
  <c r="Q709" i="4" s="1"/>
  <c r="O199" i="4"/>
  <c r="O386" i="4"/>
  <c r="Q386" i="4" s="1"/>
  <c r="O518" i="4"/>
  <c r="Q518" i="4" s="1"/>
  <c r="O637" i="4"/>
  <c r="Q637" i="4" s="1"/>
  <c r="O710" i="4"/>
  <c r="Q710" i="4" s="1"/>
  <c r="O200" i="4"/>
  <c r="O387" i="4"/>
  <c r="Q387" i="4" s="1"/>
  <c r="O519" i="4"/>
  <c r="Q519" i="4" s="1"/>
  <c r="O638" i="4"/>
  <c r="Q638" i="4" s="1"/>
  <c r="O711" i="4"/>
  <c r="Q711" i="4" s="1"/>
  <c r="O216" i="4"/>
  <c r="O396" i="4"/>
  <c r="Q396" i="4" s="1"/>
  <c r="O527" i="4"/>
  <c r="Q527" i="4" s="1"/>
  <c r="O643" i="4"/>
  <c r="Q643" i="4" s="1"/>
  <c r="O715" i="4"/>
  <c r="Q715" i="4" s="1"/>
  <c r="O408" i="4"/>
  <c r="Q408" i="4" s="1"/>
  <c r="O648" i="4"/>
  <c r="Q648" i="4" s="1"/>
  <c r="O178" i="4"/>
  <c r="O509" i="4"/>
  <c r="Q509" i="4" s="1"/>
  <c r="O704" i="4"/>
  <c r="Q704" i="4" s="1"/>
  <c r="O414" i="4"/>
  <c r="Q414" i="4" s="1"/>
  <c r="O651" i="4"/>
  <c r="Q651" i="4" s="1"/>
  <c r="O302" i="4"/>
  <c r="O577" i="4"/>
  <c r="Q577" i="4" s="1"/>
  <c r="O362" i="4"/>
  <c r="Q362" i="4" s="1"/>
  <c r="O623" i="4"/>
  <c r="Q623" i="4" s="1"/>
  <c r="O353" i="4"/>
  <c r="Q353" i="4" s="1"/>
  <c r="O358" i="4"/>
  <c r="Q358" i="4" s="1"/>
  <c r="O359" i="4"/>
  <c r="Q359" i="4" s="1"/>
  <c r="O390" i="4"/>
  <c r="Q390" i="4" s="1"/>
  <c r="O320" i="4"/>
  <c r="O585" i="4"/>
  <c r="Q585" i="4" s="1"/>
  <c r="O138" i="4"/>
  <c r="O676" i="4"/>
  <c r="Q676" i="4" s="1"/>
  <c r="O67" i="4"/>
  <c r="O139" i="4"/>
  <c r="O211" i="4"/>
  <c r="O283" i="4"/>
  <c r="O28" i="4"/>
  <c r="O108" i="4"/>
  <c r="O180" i="4"/>
  <c r="O3" i="4"/>
  <c r="O75" i="4"/>
  <c r="O147" i="4"/>
  <c r="O219" i="4"/>
  <c r="O291" i="4"/>
  <c r="O44" i="4"/>
  <c r="O116" i="4"/>
  <c r="O188" i="4"/>
  <c r="O11" i="4"/>
  <c r="O83" i="4"/>
  <c r="O155" i="4"/>
  <c r="O227" i="4"/>
  <c r="O307" i="4"/>
  <c r="O52" i="4"/>
  <c r="O124" i="4"/>
  <c r="O196" i="4"/>
  <c r="O19" i="4"/>
  <c r="O91" i="4"/>
  <c r="O163" i="4"/>
  <c r="O243" i="4"/>
  <c r="O315" i="4"/>
  <c r="O60" i="4"/>
  <c r="O132" i="4"/>
  <c r="O27" i="4"/>
  <c r="O99" i="4"/>
  <c r="O179" i="4"/>
  <c r="O251" i="4"/>
  <c r="O323" i="4"/>
  <c r="O68" i="4"/>
  <c r="O140" i="4"/>
  <c r="O212" i="4"/>
  <c r="O284" i="4"/>
  <c r="O45" i="4"/>
  <c r="O117" i="4"/>
  <c r="O189" i="4"/>
  <c r="O261" i="4"/>
  <c r="O333" i="4"/>
  <c r="O405" i="4"/>
  <c r="Q405" i="4" s="1"/>
  <c r="O62" i="4"/>
  <c r="O142" i="4"/>
  <c r="O214" i="4"/>
  <c r="O95" i="4"/>
  <c r="O239" i="4"/>
  <c r="O345" i="4"/>
  <c r="Q345" i="4" s="1"/>
  <c r="O426" i="4"/>
  <c r="Q426" i="4" s="1"/>
  <c r="O498" i="4"/>
  <c r="Q498" i="4" s="1"/>
  <c r="O578" i="4"/>
  <c r="Q578" i="4" s="1"/>
  <c r="O650" i="4"/>
  <c r="Q650" i="4" s="1"/>
  <c r="O32" i="4"/>
  <c r="O176" i="4"/>
  <c r="O304" i="4"/>
  <c r="O392" i="4"/>
  <c r="Q392" i="4" s="1"/>
  <c r="O467" i="4"/>
  <c r="Q467" i="4" s="1"/>
  <c r="O547" i="4"/>
  <c r="Q547" i="4" s="1"/>
  <c r="O17" i="4"/>
  <c r="O161" i="4"/>
  <c r="O294" i="4"/>
  <c r="O384" i="4"/>
  <c r="Q384" i="4" s="1"/>
  <c r="O460" i="4"/>
  <c r="Q460" i="4" s="1"/>
  <c r="O532" i="4"/>
  <c r="Q532" i="4" s="1"/>
  <c r="O604" i="4"/>
  <c r="Q604" i="4" s="1"/>
  <c r="O89" i="4"/>
  <c r="O217" i="4"/>
  <c r="O324" i="4"/>
  <c r="O398" i="4"/>
  <c r="Q398" i="4" s="1"/>
  <c r="O464" i="4"/>
  <c r="Q464" i="4" s="1"/>
  <c r="O528" i="4"/>
  <c r="Q528" i="4" s="1"/>
  <c r="O592" i="4"/>
  <c r="Q592" i="4" s="1"/>
  <c r="O98" i="4"/>
  <c r="O330" i="4"/>
  <c r="O469" i="4"/>
  <c r="Q469" i="4" s="1"/>
  <c r="O597" i="4"/>
  <c r="Q597" i="4" s="1"/>
  <c r="O681" i="4"/>
  <c r="Q681" i="4" s="1"/>
  <c r="O103" i="4"/>
  <c r="O331" i="4"/>
  <c r="O470" i="4"/>
  <c r="Q470" i="4" s="1"/>
  <c r="O598" i="4"/>
  <c r="Q598" i="4" s="1"/>
  <c r="O683" i="4"/>
  <c r="Q683" i="4" s="1"/>
  <c r="O104" i="4"/>
  <c r="O332" i="4"/>
  <c r="O471" i="4"/>
  <c r="Q471" i="4" s="1"/>
  <c r="O599" i="4"/>
  <c r="Q599" i="4" s="1"/>
  <c r="O684" i="4"/>
  <c r="Q684" i="4" s="1"/>
  <c r="O120" i="4"/>
  <c r="O342" i="4"/>
  <c r="O479" i="4"/>
  <c r="Q479" i="4" s="1"/>
  <c r="O607" i="4"/>
  <c r="Q607" i="4" s="1"/>
  <c r="O688" i="4"/>
  <c r="Q688" i="4" s="1"/>
  <c r="O288" i="4"/>
  <c r="O569" i="4"/>
  <c r="Q569" i="4" s="1"/>
  <c r="O2" i="4"/>
  <c r="O412" i="4"/>
  <c r="Q412" i="4" s="1"/>
  <c r="O649" i="4"/>
  <c r="Q649" i="4" s="1"/>
  <c r="O296" i="4"/>
  <c r="O574" i="4"/>
  <c r="Q574" i="4" s="1"/>
  <c r="O122" i="4"/>
  <c r="O481" i="4"/>
  <c r="Q481" i="4" s="1"/>
  <c r="O218" i="4"/>
  <c r="O529" i="4"/>
  <c r="Q529" i="4" s="1"/>
  <c r="O716" i="4"/>
  <c r="Q716" i="4" s="1"/>
  <c r="O694" i="4"/>
  <c r="Q694" i="4" s="1"/>
  <c r="O695" i="4"/>
  <c r="Q695" i="4" s="1"/>
  <c r="O696" i="4"/>
  <c r="Q696" i="4" s="1"/>
  <c r="O708" i="4"/>
  <c r="Q708" i="4" s="1"/>
  <c r="O678" i="4"/>
  <c r="Q678" i="4" s="1"/>
  <c r="O18" i="4"/>
  <c r="O653" i="4"/>
  <c r="Q653" i="4" s="1"/>
  <c r="O558" i="4"/>
  <c r="Q558" i="4" s="1"/>
  <c r="M248" i="4"/>
  <c r="M175" i="4"/>
  <c r="M168" i="4"/>
  <c r="M159" i="4"/>
  <c r="M186" i="4"/>
  <c r="M55" i="4"/>
  <c r="M193" i="4"/>
  <c r="M192" i="4"/>
  <c r="M227" i="4"/>
  <c r="M35" i="4"/>
  <c r="M46" i="4"/>
  <c r="M44" i="4"/>
  <c r="M184" i="4"/>
  <c r="M151" i="4"/>
  <c r="M105" i="4"/>
  <c r="M104" i="4"/>
  <c r="M95" i="4"/>
  <c r="M89" i="4"/>
  <c r="M88" i="4"/>
  <c r="M40" i="4"/>
  <c r="M154" i="4"/>
  <c r="M25" i="4"/>
  <c r="M22" i="4"/>
  <c r="M162" i="4"/>
  <c r="M34" i="4"/>
  <c r="M161" i="4"/>
  <c r="M33" i="4"/>
  <c r="M160" i="4"/>
  <c r="M32" i="4"/>
  <c r="M211" i="4"/>
  <c r="M147" i="4"/>
  <c r="M83" i="4"/>
  <c r="M17" i="4"/>
  <c r="M222" i="4"/>
  <c r="M158" i="4"/>
  <c r="M94" i="4"/>
  <c r="M30" i="4"/>
  <c r="M221" i="4"/>
  <c r="M157" i="4"/>
  <c r="M93" i="4"/>
  <c r="M29" i="4"/>
  <c r="M220" i="4"/>
  <c r="M156" i="4"/>
  <c r="M92" i="4"/>
  <c r="M28" i="4"/>
  <c r="M152" i="4"/>
  <c r="M111" i="4"/>
  <c r="M63" i="4"/>
  <c r="M57" i="4"/>
  <c r="M56" i="4"/>
  <c r="M47" i="4"/>
  <c r="M41" i="4"/>
  <c r="M266" i="4"/>
  <c r="M138" i="4"/>
  <c r="M7" i="4"/>
  <c r="M4" i="4"/>
  <c r="M146" i="4"/>
  <c r="M16" i="4"/>
  <c r="M145" i="4"/>
  <c r="M15" i="4"/>
  <c r="M144" i="4"/>
  <c r="M14" i="4"/>
  <c r="M203" i="4"/>
  <c r="M139" i="4"/>
  <c r="M75" i="4"/>
  <c r="M8" i="4"/>
  <c r="M214" i="4"/>
  <c r="M150" i="4"/>
  <c r="M86" i="4"/>
  <c r="M21" i="4"/>
  <c r="M213" i="4"/>
  <c r="M149" i="4"/>
  <c r="M85" i="4"/>
  <c r="M20" i="4"/>
  <c r="M212" i="4"/>
  <c r="M148" i="4"/>
  <c r="M84" i="4"/>
  <c r="M18" i="4"/>
  <c r="M120" i="4"/>
  <c r="M72" i="4"/>
  <c r="M23" i="4"/>
  <c r="M13" i="4"/>
  <c r="M6" i="4"/>
  <c r="M5" i="4"/>
  <c r="M249" i="4"/>
  <c r="M250" i="4"/>
  <c r="M122" i="4"/>
  <c r="M119" i="4"/>
  <c r="M258" i="4"/>
  <c r="M130" i="4"/>
  <c r="M257" i="4"/>
  <c r="M129" i="4"/>
  <c r="M256" i="4"/>
  <c r="M128" i="4"/>
  <c r="M259" i="4"/>
  <c r="M195" i="4"/>
  <c r="M131" i="4"/>
  <c r="M67" i="4"/>
  <c r="M2" i="4"/>
  <c r="M206" i="4"/>
  <c r="M142" i="4"/>
  <c r="M78" i="4"/>
  <c r="M12" i="4"/>
  <c r="M205" i="4"/>
  <c r="Q205" i="4" s="1"/>
  <c r="M141" i="4"/>
  <c r="M77" i="4"/>
  <c r="M10" i="4"/>
  <c r="M204" i="4"/>
  <c r="M140" i="4"/>
  <c r="M76" i="4"/>
  <c r="M9" i="4"/>
  <c r="M73" i="4"/>
  <c r="M24" i="4"/>
  <c r="M265" i="4"/>
  <c r="M264" i="4"/>
  <c r="M263" i="4"/>
  <c r="M255" i="4"/>
  <c r="M217" i="4"/>
  <c r="M234" i="4"/>
  <c r="M106" i="4"/>
  <c r="M103" i="4"/>
  <c r="M242" i="4"/>
  <c r="M114" i="4"/>
  <c r="M241" i="4"/>
  <c r="M113" i="4"/>
  <c r="M240" i="4"/>
  <c r="M112" i="4"/>
  <c r="M251" i="4"/>
  <c r="M187" i="4"/>
  <c r="M123" i="4"/>
  <c r="M59" i="4"/>
  <c r="M262" i="4"/>
  <c r="M198" i="4"/>
  <c r="M134" i="4"/>
  <c r="M70" i="4"/>
  <c r="M261" i="4"/>
  <c r="M197" i="4"/>
  <c r="M133" i="4"/>
  <c r="M69" i="4"/>
  <c r="M260" i="4"/>
  <c r="M196" i="4"/>
  <c r="M132" i="4"/>
  <c r="M68" i="4"/>
  <c r="M27" i="4"/>
  <c r="M185" i="4"/>
  <c r="M97" i="4"/>
  <c r="M243" i="4"/>
  <c r="M115" i="4"/>
  <c r="M254" i="4"/>
  <c r="M126" i="4"/>
  <c r="M253" i="4"/>
  <c r="M125" i="4"/>
  <c r="M61" i="4"/>
  <c r="M188" i="4"/>
  <c r="M124" i="4"/>
  <c r="M60" i="4"/>
  <c r="M19" i="4"/>
  <c r="M31" i="4"/>
  <c r="M239" i="4"/>
  <c r="M233" i="4"/>
  <c r="M232" i="4"/>
  <c r="M231" i="4"/>
  <c r="M223" i="4"/>
  <c r="M218" i="4"/>
  <c r="M90" i="4"/>
  <c r="M87" i="4"/>
  <c r="M226" i="4"/>
  <c r="M98" i="4"/>
  <c r="M225" i="4"/>
  <c r="M224" i="4"/>
  <c r="M96" i="4"/>
  <c r="M179" i="4"/>
  <c r="M51" i="4"/>
  <c r="M190" i="4"/>
  <c r="M62" i="4"/>
  <c r="M189" i="4"/>
  <c r="M252" i="4"/>
  <c r="M247" i="4"/>
  <c r="M207" i="4"/>
  <c r="M201" i="4"/>
  <c r="M200" i="4"/>
  <c r="M199" i="4"/>
  <c r="M191" i="4"/>
  <c r="M153" i="4"/>
  <c r="M202" i="4"/>
  <c r="M74" i="4"/>
  <c r="M71" i="4"/>
  <c r="M210" i="4"/>
  <c r="M82" i="4"/>
  <c r="M209" i="4"/>
  <c r="M81" i="4"/>
  <c r="M208" i="4"/>
  <c r="M80" i="4"/>
  <c r="M235" i="4"/>
  <c r="M171" i="4"/>
  <c r="M107" i="4"/>
  <c r="M43" i="4"/>
  <c r="M246" i="4"/>
  <c r="M182" i="4"/>
  <c r="M118" i="4"/>
  <c r="M54" i="4"/>
  <c r="M245" i="4"/>
  <c r="M181" i="4"/>
  <c r="M117" i="4"/>
  <c r="M53" i="4"/>
  <c r="M244" i="4"/>
  <c r="M180" i="4"/>
  <c r="M116" i="4"/>
  <c r="M52" i="4"/>
  <c r="M11" i="4"/>
  <c r="M215" i="4"/>
  <c r="M169" i="4"/>
  <c r="M167" i="4"/>
  <c r="M121" i="4"/>
  <c r="M58" i="4"/>
  <c r="M194" i="4"/>
  <c r="M66" i="4"/>
  <c r="M65" i="4"/>
  <c r="M64" i="4"/>
  <c r="M163" i="4"/>
  <c r="M99" i="4"/>
  <c r="M238" i="4"/>
  <c r="M174" i="4"/>
  <c r="M110" i="4"/>
  <c r="M237" i="4"/>
  <c r="M173" i="4"/>
  <c r="M109" i="4"/>
  <c r="M45" i="4"/>
  <c r="M236" i="4"/>
  <c r="M172" i="4"/>
  <c r="M108" i="4"/>
  <c r="M3" i="4"/>
  <c r="M216" i="4"/>
  <c r="M183" i="4"/>
  <c r="M143" i="4"/>
  <c r="M137" i="4"/>
  <c r="M136" i="4"/>
  <c r="M135" i="4"/>
  <c r="M127" i="4"/>
  <c r="M79" i="4"/>
  <c r="Q79" i="4" s="1"/>
  <c r="M170" i="4"/>
  <c r="M42" i="4"/>
  <c r="M39" i="4"/>
  <c r="M178" i="4"/>
  <c r="M50" i="4"/>
  <c r="M177" i="4"/>
  <c r="M49" i="4"/>
  <c r="M176" i="4"/>
  <c r="M48" i="4"/>
  <c r="M219" i="4"/>
  <c r="M155" i="4"/>
  <c r="M91" i="4"/>
  <c r="M26" i="4"/>
  <c r="M230" i="4"/>
  <c r="M166" i="4"/>
  <c r="M102" i="4"/>
  <c r="M38" i="4"/>
  <c r="M229" i="4"/>
  <c r="M165" i="4"/>
  <c r="M101" i="4"/>
  <c r="M37" i="4"/>
  <c r="M228" i="4"/>
  <c r="M164" i="4"/>
  <c r="M100" i="4"/>
  <c r="N326" i="4"/>
  <c r="N205" i="4"/>
  <c r="N270" i="4"/>
  <c r="N108" i="4"/>
  <c r="N332" i="4"/>
  <c r="N237" i="4"/>
  <c r="N193" i="4"/>
  <c r="N71" i="4"/>
  <c r="N53" i="4"/>
  <c r="N106" i="4"/>
  <c r="N156" i="4"/>
  <c r="Q156" i="4" s="1"/>
  <c r="N283" i="4"/>
  <c r="N329" i="4"/>
  <c r="N107" i="4"/>
  <c r="N179" i="4"/>
  <c r="N299" i="4"/>
  <c r="N68" i="4"/>
  <c r="Q68" i="4" s="1"/>
  <c r="N195" i="4"/>
  <c r="N317" i="4"/>
  <c r="Q317" i="4" s="1"/>
  <c r="N91" i="4"/>
  <c r="N300" i="4"/>
  <c r="Q300" i="4" s="1"/>
  <c r="N172" i="4"/>
  <c r="Q172" i="4" s="1"/>
  <c r="N58" i="4"/>
  <c r="N292" i="4"/>
  <c r="N178" i="4"/>
  <c r="N61" i="4"/>
  <c r="N302" i="4"/>
  <c r="N188" i="4"/>
  <c r="N60" i="4"/>
  <c r="N301" i="4"/>
  <c r="Q301" i="4" s="1"/>
  <c r="N187" i="4"/>
  <c r="N70" i="4"/>
  <c r="N313" i="4"/>
  <c r="Q313" i="4" s="1"/>
  <c r="N241" i="4"/>
  <c r="N169" i="4"/>
  <c r="N89" i="4"/>
  <c r="N296" i="4"/>
  <c r="N216" i="4"/>
  <c r="N128" i="4"/>
  <c r="N40" i="4"/>
  <c r="N295" i="4"/>
  <c r="Q295" i="4" s="1"/>
  <c r="N207" i="4"/>
  <c r="N119" i="4"/>
  <c r="N39" i="4"/>
  <c r="N78" i="4"/>
  <c r="N51" i="4"/>
  <c r="N330" i="4"/>
  <c r="N214" i="4"/>
  <c r="N227" i="4"/>
  <c r="Q227" i="4" s="1"/>
  <c r="N109" i="4"/>
  <c r="N121" i="4"/>
  <c r="N239" i="4"/>
  <c r="Q239" i="4" s="1"/>
  <c r="N316" i="4"/>
  <c r="N37" i="4"/>
  <c r="N90" i="4"/>
  <c r="N206" i="4"/>
  <c r="N309" i="4"/>
  <c r="Q309" i="4" s="1"/>
  <c r="N54" i="4"/>
  <c r="N154" i="4"/>
  <c r="N274" i="4"/>
  <c r="Q274" i="4" s="1"/>
  <c r="N43" i="4"/>
  <c r="N170" i="4"/>
  <c r="N294" i="4"/>
  <c r="N66" i="4"/>
  <c r="N275" i="4"/>
  <c r="N158" i="4"/>
  <c r="Q158" i="4" s="1"/>
  <c r="N44" i="4"/>
  <c r="Q44" i="4" s="1"/>
  <c r="N278" i="4"/>
  <c r="N164" i="4"/>
  <c r="N50" i="4"/>
  <c r="N291" i="4"/>
  <c r="N163" i="4"/>
  <c r="N46" i="4"/>
  <c r="N290" i="4"/>
  <c r="Q290" i="4" s="1"/>
  <c r="N173" i="4"/>
  <c r="N59" i="4"/>
  <c r="N305" i="4"/>
  <c r="Q305" i="4" s="1"/>
  <c r="N233" i="4"/>
  <c r="N153" i="4"/>
  <c r="N81" i="4"/>
  <c r="N288" i="4"/>
  <c r="N208" i="4"/>
  <c r="N120" i="4"/>
  <c r="N32" i="4"/>
  <c r="N287" i="4"/>
  <c r="Q287" i="4" s="1"/>
  <c r="N199" i="4"/>
  <c r="N111" i="4"/>
  <c r="N31" i="4"/>
  <c r="N258" i="4"/>
  <c r="N307" i="4"/>
  <c r="N26" i="4"/>
  <c r="N140" i="4"/>
  <c r="Q140" i="4" s="1"/>
  <c r="N260" i="4"/>
  <c r="N28" i="4"/>
  <c r="N126" i="4"/>
  <c r="N246" i="4"/>
  <c r="N12" i="4"/>
  <c r="N142" i="4"/>
  <c r="N269" i="4"/>
  <c r="N10" i="4"/>
  <c r="N261" i="4"/>
  <c r="N147" i="4"/>
  <c r="N30" i="4"/>
  <c r="N267" i="4"/>
  <c r="Q267" i="4" s="1"/>
  <c r="N150" i="4"/>
  <c r="N36" i="4"/>
  <c r="N266" i="4"/>
  <c r="N149" i="4"/>
  <c r="N35" i="4"/>
  <c r="N276" i="4"/>
  <c r="Q276" i="4" s="1"/>
  <c r="N162" i="4"/>
  <c r="N45" i="4"/>
  <c r="N297" i="4"/>
  <c r="Q297" i="4" s="1"/>
  <c r="N217" i="4"/>
  <c r="N145" i="4"/>
  <c r="N65" i="4"/>
  <c r="N280" i="4"/>
  <c r="Q280" i="4" s="1"/>
  <c r="N192" i="4"/>
  <c r="N104" i="4"/>
  <c r="N24" i="4"/>
  <c r="N271" i="4"/>
  <c r="Q271" i="4" s="1"/>
  <c r="N183" i="4"/>
  <c r="N103" i="4"/>
  <c r="N15" i="4"/>
  <c r="Q15" i="4" s="1"/>
  <c r="N181" i="4"/>
  <c r="N234" i="4"/>
  <c r="N284" i="4"/>
  <c r="N328" i="4"/>
  <c r="Q328" i="4" s="1"/>
  <c r="N235" i="4"/>
  <c r="N325" i="4"/>
  <c r="Q325" i="4" s="1"/>
  <c r="N101" i="4"/>
  <c r="N221" i="4"/>
  <c r="Q221" i="4" s="1"/>
  <c r="N337" i="4"/>
  <c r="N117" i="4"/>
  <c r="N219" i="4"/>
  <c r="N2" i="4"/>
  <c r="N250" i="4"/>
  <c r="N133" i="4"/>
  <c r="N14" i="4"/>
  <c r="N253" i="4"/>
  <c r="Q253" i="4" s="1"/>
  <c r="N139" i="4"/>
  <c r="N4" i="4"/>
  <c r="N252" i="4"/>
  <c r="N138" i="4"/>
  <c r="N19" i="4"/>
  <c r="N262" i="4"/>
  <c r="N148" i="4"/>
  <c r="Q148" i="4" s="1"/>
  <c r="N34" i="4"/>
  <c r="Q34" i="4" s="1"/>
  <c r="N281" i="4"/>
  <c r="Q281" i="4" s="1"/>
  <c r="N209" i="4"/>
  <c r="N137" i="4"/>
  <c r="N57" i="4"/>
  <c r="N272" i="4"/>
  <c r="Q272" i="4" s="1"/>
  <c r="N184" i="4"/>
  <c r="N96" i="4"/>
  <c r="N16" i="4"/>
  <c r="N263" i="4"/>
  <c r="N175" i="4"/>
  <c r="N95" i="4"/>
  <c r="N7" i="4"/>
  <c r="Q7" i="4" s="1"/>
  <c r="N115" i="4"/>
  <c r="N165" i="4"/>
  <c r="N155" i="4"/>
  <c r="N268" i="4"/>
  <c r="Q268" i="4" s="1"/>
  <c r="N210" i="4"/>
  <c r="N306" i="4"/>
  <c r="Q306" i="4" s="1"/>
  <c r="N76" i="4"/>
  <c r="N196" i="4"/>
  <c r="N318" i="4"/>
  <c r="N67" i="4"/>
  <c r="N194" i="4"/>
  <c r="N339" i="4"/>
  <c r="Q339" i="4" s="1"/>
  <c r="N236" i="4"/>
  <c r="N122" i="4"/>
  <c r="N342" i="4"/>
  <c r="N242" i="4"/>
  <c r="N114" i="4"/>
  <c r="N341" i="4"/>
  <c r="Q341" i="4" s="1"/>
  <c r="N238" i="4"/>
  <c r="N124" i="4"/>
  <c r="N3" i="4"/>
  <c r="N251" i="4"/>
  <c r="N134" i="4"/>
  <c r="N29" i="4"/>
  <c r="N273" i="4"/>
  <c r="Q273" i="4" s="1"/>
  <c r="N201" i="4"/>
  <c r="Q201" i="4" s="1"/>
  <c r="N129" i="4"/>
  <c r="Q129" i="4" s="1"/>
  <c r="N49" i="4"/>
  <c r="N256" i="4"/>
  <c r="N168" i="4"/>
  <c r="N88" i="4"/>
  <c r="N335" i="4"/>
  <c r="N247" i="4"/>
  <c r="N167" i="4"/>
  <c r="N63" i="4"/>
  <c r="Q63" i="4" s="1"/>
  <c r="N127" i="4"/>
  <c r="Q127" i="4" s="1"/>
  <c r="N191" i="4"/>
  <c r="Q191" i="4" s="1"/>
  <c r="N255" i="4"/>
  <c r="N319" i="4"/>
  <c r="N48" i="4"/>
  <c r="N112" i="4"/>
  <c r="N176" i="4"/>
  <c r="N240" i="4"/>
  <c r="N9" i="4"/>
  <c r="Q9" i="4" s="1"/>
  <c r="N73" i="4"/>
  <c r="N23" i="4"/>
  <c r="N87" i="4"/>
  <c r="N151" i="4"/>
  <c r="N215" i="4"/>
  <c r="N279" i="4"/>
  <c r="Q279" i="4" s="1"/>
  <c r="N8" i="4"/>
  <c r="N72" i="4"/>
  <c r="N136" i="4"/>
  <c r="N200" i="4"/>
  <c r="N264" i="4"/>
  <c r="N33" i="4"/>
  <c r="N97" i="4"/>
  <c r="N161" i="4"/>
  <c r="N225" i="4"/>
  <c r="N289" i="4"/>
  <c r="N18" i="4"/>
  <c r="N123" i="4"/>
  <c r="N226" i="4"/>
  <c r="N322" i="4"/>
  <c r="Q322" i="4" s="1"/>
  <c r="N74" i="4"/>
  <c r="N174" i="4"/>
  <c r="N277" i="4"/>
  <c r="Q277" i="4" s="1"/>
  <c r="N20" i="4"/>
  <c r="N125" i="4"/>
  <c r="N228" i="4"/>
  <c r="N324" i="4"/>
  <c r="N83" i="4"/>
  <c r="Q83" i="4" s="1"/>
  <c r="N186" i="4"/>
  <c r="N286" i="4"/>
  <c r="Q286" i="4" s="1"/>
  <c r="N38" i="4"/>
  <c r="Q38" i="4" s="1"/>
  <c r="N244" i="4"/>
  <c r="N92" i="4"/>
  <c r="N298" i="4"/>
  <c r="Q298" i="4" s="1"/>
  <c r="N146" i="4"/>
  <c r="N338" i="4"/>
  <c r="N204" i="4"/>
  <c r="N82" i="4"/>
  <c r="N285" i="4"/>
  <c r="Q285" i="4" s="1"/>
  <c r="N77" i="4"/>
  <c r="N218" i="4"/>
  <c r="N102" i="4"/>
  <c r="N308" i="4"/>
  <c r="Q308" i="4" s="1"/>
  <c r="N190" i="4"/>
  <c r="N27" i="4"/>
  <c r="N282" i="4"/>
  <c r="Q282" i="4" s="1"/>
  <c r="N42" i="4"/>
  <c r="N222" i="4"/>
  <c r="N100" i="4"/>
  <c r="N340" i="4"/>
  <c r="N265" i="4"/>
  <c r="N248" i="4"/>
  <c r="N160" i="4"/>
  <c r="N80" i="4"/>
  <c r="N159" i="4"/>
  <c r="Q159" i="4" s="1"/>
  <c r="Q82" i="4"/>
  <c r="N259" i="4"/>
  <c r="Q259" i="4" s="1"/>
  <c r="N243" i="4"/>
  <c r="N293" i="4"/>
  <c r="N6" i="4"/>
  <c r="N131" i="4"/>
  <c r="N157" i="4"/>
  <c r="Q157" i="4" s="1"/>
  <c r="N254" i="4"/>
  <c r="N22" i="4"/>
  <c r="Q22" i="4" s="1"/>
  <c r="N118" i="4"/>
  <c r="N245" i="4"/>
  <c r="N11" i="4"/>
  <c r="N141" i="4"/>
  <c r="N321" i="4"/>
  <c r="Q321" i="4" s="1"/>
  <c r="N211" i="4"/>
  <c r="N94" i="4"/>
  <c r="Q94" i="4" s="1"/>
  <c r="N315" i="4"/>
  <c r="Q315" i="4" s="1"/>
  <c r="N203" i="4"/>
  <c r="Q203" i="4" s="1"/>
  <c r="N86" i="4"/>
  <c r="N323" i="4"/>
  <c r="Q323" i="4" s="1"/>
  <c r="N213" i="4"/>
  <c r="N99" i="4"/>
  <c r="N331" i="4"/>
  <c r="Q331" i="4" s="1"/>
  <c r="N212" i="4"/>
  <c r="N98" i="4"/>
  <c r="N13" i="4"/>
  <c r="N257" i="4"/>
  <c r="N185" i="4"/>
  <c r="N113" i="4"/>
  <c r="N25" i="4"/>
  <c r="N232" i="4"/>
  <c r="N152" i="4"/>
  <c r="N64" i="4"/>
  <c r="N311" i="4"/>
  <c r="Q311" i="4" s="1"/>
  <c r="N231" i="4"/>
  <c r="N143" i="4"/>
  <c r="N55" i="4"/>
  <c r="N52" i="4"/>
  <c r="N182" i="4"/>
  <c r="Q182" i="4" s="1"/>
  <c r="N171" i="4"/>
  <c r="N166" i="4"/>
  <c r="Q166" i="4" s="1"/>
  <c r="N333" i="4"/>
  <c r="N110" i="4"/>
  <c r="N21" i="4"/>
  <c r="N41" i="4"/>
  <c r="N327" i="4"/>
  <c r="Q327" i="4" s="1"/>
  <c r="N130" i="4"/>
  <c r="N180" i="4"/>
  <c r="Q180" i="4" s="1"/>
  <c r="N230" i="4"/>
  <c r="N334" i="4"/>
  <c r="Q334" i="4" s="1"/>
  <c r="N62" i="4"/>
  <c r="N132" i="4"/>
  <c r="N229" i="4"/>
  <c r="N320" i="4"/>
  <c r="N93" i="4"/>
  <c r="Q93" i="4" s="1"/>
  <c r="N220" i="4"/>
  <c r="N336" i="4"/>
  <c r="Q336" i="4" s="1"/>
  <c r="N116" i="4"/>
  <c r="N310" i="4"/>
  <c r="Q310" i="4" s="1"/>
  <c r="N197" i="4"/>
  <c r="N69" i="4"/>
  <c r="N304" i="4"/>
  <c r="Q304" i="4" s="1"/>
  <c r="N189" i="4"/>
  <c r="Q189" i="4" s="1"/>
  <c r="N75" i="4"/>
  <c r="N314" i="4"/>
  <c r="Q314" i="4" s="1"/>
  <c r="N202" i="4"/>
  <c r="N85" i="4"/>
  <c r="N312" i="4"/>
  <c r="N198" i="4"/>
  <c r="N84" i="4"/>
  <c r="N5" i="4"/>
  <c r="N249" i="4"/>
  <c r="Q249" i="4" s="1"/>
  <c r="N177" i="4"/>
  <c r="N105" i="4"/>
  <c r="Q105" i="4" s="1"/>
  <c r="N17" i="4"/>
  <c r="N224" i="4"/>
  <c r="N144" i="4"/>
  <c r="N56" i="4"/>
  <c r="N303" i="4"/>
  <c r="Q303" i="4" s="1"/>
  <c r="N223" i="4"/>
  <c r="N135" i="4"/>
  <c r="N47" i="4"/>
  <c r="O43" i="4"/>
  <c r="O107" i="4"/>
  <c r="O171" i="4"/>
  <c r="O235" i="4"/>
  <c r="O299" i="4"/>
  <c r="O36" i="4"/>
  <c r="O100" i="4"/>
  <c r="O164" i="4"/>
  <c r="O228" i="4"/>
  <c r="O292" i="4"/>
  <c r="O37" i="4"/>
  <c r="O101" i="4"/>
  <c r="O165" i="4"/>
  <c r="O229" i="4"/>
  <c r="O293" i="4"/>
  <c r="Q293" i="4" s="1"/>
  <c r="O357" i="4"/>
  <c r="Q357" i="4" s="1"/>
  <c r="O6" i="4"/>
  <c r="O70" i="4"/>
  <c r="O134" i="4"/>
  <c r="O198" i="4"/>
  <c r="O47" i="4"/>
  <c r="O175" i="4"/>
  <c r="O289" i="4"/>
  <c r="O372" i="4"/>
  <c r="Q372" i="4" s="1"/>
  <c r="O442" i="4"/>
  <c r="Q442" i="4" s="1"/>
  <c r="O506" i="4"/>
  <c r="Q506" i="4" s="1"/>
  <c r="O570" i="4"/>
  <c r="Q570" i="4" s="1"/>
  <c r="O634" i="4"/>
  <c r="Q634" i="4" s="1"/>
  <c r="O698" i="4"/>
  <c r="Q698" i="4" s="1"/>
  <c r="O112" i="4"/>
  <c r="O240" i="4"/>
  <c r="O337" i="4"/>
  <c r="O410" i="4"/>
  <c r="Q410" i="4" s="1"/>
  <c r="O475" i="4"/>
  <c r="Q475" i="4" s="1"/>
  <c r="O539" i="4"/>
  <c r="Q539" i="4" s="1"/>
  <c r="O603" i="4"/>
  <c r="Q603" i="4" s="1"/>
  <c r="O113" i="4"/>
  <c r="O241" i="4"/>
  <c r="Q241" i="4" s="1"/>
  <c r="O338" i="4"/>
  <c r="O411" i="4"/>
  <c r="Q411" i="4" s="1"/>
  <c r="O476" i="4"/>
  <c r="Q476" i="4" s="1"/>
  <c r="O540" i="4"/>
  <c r="Q540" i="4" s="1"/>
  <c r="Q153" i="4"/>
  <c r="Q226" i="4"/>
  <c r="Q58" i="4"/>
  <c r="Q108" i="4"/>
  <c r="Q329" i="4"/>
  <c r="Q269" i="4"/>
  <c r="Q106" i="4"/>
  <c r="Q319" i="4"/>
  <c r="Q307" i="4"/>
  <c r="Q326" i="4"/>
  <c r="Q342" i="4"/>
  <c r="Q340" i="4"/>
  <c r="Q147" i="4"/>
  <c r="Q149" i="4"/>
  <c r="Q312" i="4"/>
  <c r="Q76" i="4"/>
  <c r="U205" i="4" l="1" a="1"/>
  <c r="U205" i="4" s="1"/>
  <c r="V205" i="4" a="1"/>
  <c r="V205" i="4" s="1"/>
  <c r="T205" i="4" a="1"/>
  <c r="T205" i="4" s="1"/>
  <c r="S205" i="4" a="1"/>
  <c r="S205" i="4" s="1"/>
  <c r="W205" i="4" s="1"/>
  <c r="S159" i="4" a="1"/>
  <c r="S159" i="4" s="1"/>
  <c r="T159" i="4" a="1"/>
  <c r="T159" i="4" s="1"/>
  <c r="U159" i="4" a="1"/>
  <c r="U159" i="4" s="1"/>
  <c r="V159" i="4" a="1"/>
  <c r="V159" i="4" s="1"/>
  <c r="U38" i="4" a="1"/>
  <c r="U38" i="4" s="1"/>
  <c r="V38" i="4" a="1"/>
  <c r="V38" i="4" s="1"/>
  <c r="T38" i="4" a="1"/>
  <c r="T38" i="4" s="1"/>
  <c r="S38" i="4" a="1"/>
  <c r="S38" i="4" s="1"/>
  <c r="W38" i="4" s="1"/>
  <c r="U127" i="4" a="1"/>
  <c r="U127" i="4" s="1"/>
  <c r="V127" i="4" a="1"/>
  <c r="V127" i="4" s="1"/>
  <c r="T127" i="4" a="1"/>
  <c r="T127" i="4" s="1"/>
  <c r="S127" i="4" a="1"/>
  <c r="S127" i="4" s="1"/>
  <c r="S34" i="4" a="1"/>
  <c r="S34" i="4" s="1"/>
  <c r="T34" i="4" a="1"/>
  <c r="T34" i="4" s="1"/>
  <c r="U34" i="4" a="1"/>
  <c r="U34" i="4" s="1"/>
  <c r="V34" i="4" a="1"/>
  <c r="V34" i="4" s="1"/>
  <c r="T253" i="4" a="1"/>
  <c r="T253" i="4" s="1"/>
  <c r="S253" i="4" a="1"/>
  <c r="S253" i="4" s="1"/>
  <c r="V253" i="4" a="1"/>
  <c r="V253" i="4" s="1"/>
  <c r="U253" i="4" a="1"/>
  <c r="U253" i="4" s="1"/>
  <c r="T221" i="4" a="1"/>
  <c r="T221" i="4" s="1"/>
  <c r="S221" i="4" a="1"/>
  <c r="S221" i="4" s="1"/>
  <c r="U221" i="4" a="1"/>
  <c r="U221" i="4" s="1"/>
  <c r="V221" i="4" a="1"/>
  <c r="V221" i="4" s="1"/>
  <c r="U15" i="4" a="1"/>
  <c r="U15" i="4" s="1"/>
  <c r="V15" i="4" a="1"/>
  <c r="V15" i="4" s="1"/>
  <c r="T15" i="4" a="1"/>
  <c r="T15" i="4" s="1"/>
  <c r="S15" i="4" a="1"/>
  <c r="S15" i="4" s="1"/>
  <c r="T140" i="4" a="1"/>
  <c r="T140" i="4" s="1"/>
  <c r="S140" i="4" a="1"/>
  <c r="S140" i="4" s="1"/>
  <c r="U140" i="4" a="1"/>
  <c r="U140" i="4" s="1"/>
  <c r="V140" i="4" a="1"/>
  <c r="V140" i="4" s="1"/>
  <c r="T239" i="4" a="1"/>
  <c r="T239" i="4" s="1"/>
  <c r="U239" i="4" a="1"/>
  <c r="U239" i="4" s="1"/>
  <c r="S239" i="4" a="1"/>
  <c r="S239" i="4" s="1"/>
  <c r="W239" i="4" s="1"/>
  <c r="V239" i="4" a="1"/>
  <c r="V239" i="4" s="1"/>
  <c r="Q12" i="4"/>
  <c r="U58" i="4" a="1"/>
  <c r="U58" i="4" s="1"/>
  <c r="S58" i="4" a="1"/>
  <c r="S58" i="4" s="1"/>
  <c r="T58" i="4" a="1"/>
  <c r="T58" i="4" s="1"/>
  <c r="V58" i="4" a="1"/>
  <c r="V58" i="4" s="1"/>
  <c r="T249" i="4" a="1"/>
  <c r="T249" i="4" s="1"/>
  <c r="U249" i="4" a="1"/>
  <c r="U249" i="4" s="1"/>
  <c r="S249" i="4" a="1"/>
  <c r="S249" i="4" s="1"/>
  <c r="V249" i="4" a="1"/>
  <c r="V249" i="4" s="1"/>
  <c r="T148" i="4" a="1"/>
  <c r="T148" i="4" s="1"/>
  <c r="V148" i="4" a="1"/>
  <c r="V148" i="4" s="1"/>
  <c r="U148" i="4" a="1"/>
  <c r="U148" i="4" s="1"/>
  <c r="S148" i="4" a="1"/>
  <c r="S148" i="4" s="1"/>
  <c r="V44" i="4" a="1"/>
  <c r="V44" i="4" s="1"/>
  <c r="S44" i="4" a="1"/>
  <c r="S44" i="4" s="1"/>
  <c r="W44" i="4" s="1"/>
  <c r="T44" i="4" a="1"/>
  <c r="T44" i="4" s="1"/>
  <c r="U44" i="4" a="1"/>
  <c r="U44" i="4" s="1"/>
  <c r="T156" i="4" a="1"/>
  <c r="T156" i="4" s="1"/>
  <c r="U156" i="4" a="1"/>
  <c r="U156" i="4" s="1"/>
  <c r="S156" i="4" a="1"/>
  <c r="S156" i="4" s="1"/>
  <c r="W156" i="4" s="1"/>
  <c r="V156" i="4" a="1"/>
  <c r="V156" i="4" s="1"/>
  <c r="Q104" i="4"/>
  <c r="Q62" i="4"/>
  <c r="Q162" i="4"/>
  <c r="T22" i="4" a="1"/>
  <c r="T22" i="4" s="1"/>
  <c r="U22" i="4" a="1"/>
  <c r="U22" i="4" s="1"/>
  <c r="S22" i="4" a="1"/>
  <c r="S22" i="4" s="1"/>
  <c r="V22" i="4" a="1"/>
  <c r="V22" i="4" s="1"/>
  <c r="T180" i="4" a="1"/>
  <c r="T180" i="4" s="1"/>
  <c r="U180" i="4" a="1"/>
  <c r="U180" i="4" s="1"/>
  <c r="S180" i="4" a="1"/>
  <c r="S180" i="4" s="1"/>
  <c r="W180" i="4" s="1"/>
  <c r="V180" i="4" a="1"/>
  <c r="V180" i="4" s="1"/>
  <c r="V157" i="4" a="1"/>
  <c r="V157" i="4" s="1"/>
  <c r="U157" i="4" a="1"/>
  <c r="U157" i="4" s="1"/>
  <c r="S157" i="4" a="1"/>
  <c r="S157" i="4" s="1"/>
  <c r="T157" i="4" a="1"/>
  <c r="T157" i="4" s="1"/>
  <c r="S158" i="4" a="1"/>
  <c r="S158" i="4" s="1"/>
  <c r="U158" i="4" a="1"/>
  <c r="U158" i="4" s="1"/>
  <c r="V158" i="4" a="1"/>
  <c r="V158" i="4" s="1"/>
  <c r="T158" i="4" a="1"/>
  <c r="T158" i="4" s="1"/>
  <c r="Q111" i="4"/>
  <c r="S63" i="4" a="1"/>
  <c r="S63" i="4" s="1"/>
  <c r="T63" i="4" a="1"/>
  <c r="T63" i="4" s="1"/>
  <c r="U63" i="4" a="1"/>
  <c r="U63" i="4" s="1"/>
  <c r="V63" i="4" a="1"/>
  <c r="V63" i="4" s="1"/>
  <c r="U189" i="4" a="1"/>
  <c r="U189" i="4" s="1"/>
  <c r="V189" i="4" a="1"/>
  <c r="V189" i="4" s="1"/>
  <c r="T189" i="4" a="1"/>
  <c r="T189" i="4" s="1"/>
  <c r="S189" i="4" a="1"/>
  <c r="S189" i="4" s="1"/>
  <c r="V182" i="4" a="1"/>
  <c r="V182" i="4" s="1"/>
  <c r="T182" i="4" a="1"/>
  <c r="T182" i="4" s="1"/>
  <c r="U182" i="4" a="1"/>
  <c r="U182" i="4" s="1"/>
  <c r="S182" i="4" a="1"/>
  <c r="S182" i="4" s="1"/>
  <c r="W182" i="4" s="1"/>
  <c r="U201" i="4" a="1"/>
  <c r="U201" i="4" s="1"/>
  <c r="V201" i="4" a="1"/>
  <c r="V201" i="4" s="1"/>
  <c r="T201" i="4" a="1"/>
  <c r="T201" i="4" s="1"/>
  <c r="S201" i="4" a="1"/>
  <c r="S201" i="4" s="1"/>
  <c r="T226" i="4" a="1"/>
  <c r="T226" i="4" s="1"/>
  <c r="V226" i="4" a="1"/>
  <c r="V226" i="4" s="1"/>
  <c r="S226" i="4" a="1"/>
  <c r="S226" i="4" s="1"/>
  <c r="U226" i="4" a="1"/>
  <c r="U226" i="4" s="1"/>
  <c r="S227" i="4" a="1"/>
  <c r="S227" i="4" s="1"/>
  <c r="U227" i="4" a="1"/>
  <c r="U227" i="4" s="1"/>
  <c r="V227" i="4" a="1"/>
  <c r="V227" i="4" s="1"/>
  <c r="T227" i="4" a="1"/>
  <c r="T227" i="4" s="1"/>
  <c r="U68" i="4" a="1"/>
  <c r="U68" i="4" s="1"/>
  <c r="V68" i="4" a="1"/>
  <c r="V68" i="4" s="1"/>
  <c r="T68" i="4" a="1"/>
  <c r="T68" i="4" s="1"/>
  <c r="S68" i="4" a="1"/>
  <c r="S68" i="4" s="1"/>
  <c r="W68" i="4" s="1"/>
  <c r="Q95" i="4"/>
  <c r="S9" i="4" a="1"/>
  <c r="S9" i="4" s="1"/>
  <c r="W9" i="4" s="1"/>
  <c r="T9" i="4" a="1"/>
  <c r="T9" i="4" s="1"/>
  <c r="U9" i="4" a="1"/>
  <c r="U9" i="4" s="1"/>
  <c r="V9" i="4" a="1"/>
  <c r="V9" i="4" s="1"/>
  <c r="V94" i="4" a="1"/>
  <c r="V94" i="4" s="1"/>
  <c r="S94" i="4" a="1"/>
  <c r="S94" i="4" s="1"/>
  <c r="T94" i="4" a="1"/>
  <c r="T94" i="4" s="1"/>
  <c r="U94" i="4" a="1"/>
  <c r="U94" i="4" s="1"/>
  <c r="T106" i="4" a="1"/>
  <c r="T106" i="4" s="1"/>
  <c r="V106" i="4" a="1"/>
  <c r="V106" i="4" s="1"/>
  <c r="S106" i="4" a="1"/>
  <c r="S106" i="4" s="1"/>
  <c r="U106" i="4" a="1"/>
  <c r="U106" i="4" s="1"/>
  <c r="S7" i="4" a="1"/>
  <c r="S7" i="4" s="1"/>
  <c r="T7" i="4" a="1"/>
  <c r="T7" i="4" s="1"/>
  <c r="U7" i="4" a="1"/>
  <c r="U7" i="4" s="1"/>
  <c r="V7" i="4" a="1"/>
  <c r="V7" i="4" s="1"/>
  <c r="V79" i="4" a="1"/>
  <c r="V79" i="4" s="1"/>
  <c r="S79" i="4" a="1"/>
  <c r="S79" i="4" s="1"/>
  <c r="T79" i="4" a="1"/>
  <c r="T79" i="4" s="1"/>
  <c r="U79" i="4" a="1"/>
  <c r="U79" i="4" s="1"/>
  <c r="Q195" i="4"/>
  <c r="S82" i="4" a="1"/>
  <c r="S82" i="4" s="1"/>
  <c r="T82" i="4" a="1"/>
  <c r="T82" i="4" s="1"/>
  <c r="U82" i="4" a="1"/>
  <c r="U82" i="4" s="1"/>
  <c r="V82" i="4" a="1"/>
  <c r="V82" i="4" s="1"/>
  <c r="S147" i="4" a="1"/>
  <c r="S147" i="4" s="1"/>
  <c r="W147" i="4" s="1"/>
  <c r="T147" i="4" a="1"/>
  <c r="T147" i="4" s="1"/>
  <c r="U147" i="4" a="1"/>
  <c r="U147" i="4" s="1"/>
  <c r="V147" i="4" a="1"/>
  <c r="V147" i="4" s="1"/>
  <c r="T153" i="4" a="1"/>
  <c r="T153" i="4" s="1"/>
  <c r="U153" i="4" a="1"/>
  <c r="U153" i="4" s="1"/>
  <c r="S153" i="4" a="1"/>
  <c r="S153" i="4" s="1"/>
  <c r="V153" i="4" a="1"/>
  <c r="V153" i="4" s="1"/>
  <c r="V83" i="4" a="1"/>
  <c r="V83" i="4" s="1"/>
  <c r="U83" i="4" a="1"/>
  <c r="U83" i="4" s="1"/>
  <c r="T83" i="4" a="1"/>
  <c r="T83" i="4" s="1"/>
  <c r="S83" i="4" a="1"/>
  <c r="S83" i="4" s="1"/>
  <c r="Q119" i="4"/>
  <c r="T108" i="4" a="1"/>
  <c r="T108" i="4" s="1"/>
  <c r="V108" i="4" a="1"/>
  <c r="V108" i="4" s="1"/>
  <c r="U108" i="4" a="1"/>
  <c r="U108" i="4" s="1"/>
  <c r="S108" i="4" a="1"/>
  <c r="S108" i="4" s="1"/>
  <c r="V166" i="4" a="1"/>
  <c r="V166" i="4" s="1"/>
  <c r="T166" i="4" a="1"/>
  <c r="T166" i="4" s="1"/>
  <c r="U166" i="4" a="1"/>
  <c r="U166" i="4" s="1"/>
  <c r="S166" i="4" a="1"/>
  <c r="S166" i="4" s="1"/>
  <c r="W166" i="4" s="1"/>
  <c r="S149" i="4" a="1"/>
  <c r="S149" i="4" s="1"/>
  <c r="T149" i="4" a="1"/>
  <c r="T149" i="4" s="1"/>
  <c r="U149" i="4" a="1"/>
  <c r="U149" i="4" s="1"/>
  <c r="V149" i="4" a="1"/>
  <c r="V149" i="4" s="1"/>
  <c r="V129" i="4" a="1"/>
  <c r="V129" i="4" s="1"/>
  <c r="U129" i="4" a="1"/>
  <c r="U129" i="4" s="1"/>
  <c r="T129" i="4" a="1"/>
  <c r="T129" i="4" s="1"/>
  <c r="S129" i="4" a="1"/>
  <c r="S129" i="4" s="1"/>
  <c r="W129" i="4" s="1"/>
  <c r="T172" i="4" a="1"/>
  <c r="T172" i="4" s="1"/>
  <c r="U172" i="4" a="1"/>
  <c r="U172" i="4" s="1"/>
  <c r="S172" i="4" a="1"/>
  <c r="S172" i="4" s="1"/>
  <c r="W172" i="4" s="1"/>
  <c r="V172" i="4" a="1"/>
  <c r="V172" i="4" s="1"/>
  <c r="Q251" i="4"/>
  <c r="U241" i="4" a="1"/>
  <c r="U241" i="4" s="1"/>
  <c r="S241" i="4" a="1"/>
  <c r="S241" i="4" s="1"/>
  <c r="T241" i="4" a="1"/>
  <c r="T241" i="4" s="1"/>
  <c r="V241" i="4" a="1"/>
  <c r="V241" i="4" s="1"/>
  <c r="T93" i="4" a="1"/>
  <c r="T93" i="4" s="1"/>
  <c r="U93" i="4" a="1"/>
  <c r="U93" i="4" s="1"/>
  <c r="S93" i="4" a="1"/>
  <c r="S93" i="4" s="1"/>
  <c r="V93" i="4" a="1"/>
  <c r="V93" i="4" s="1"/>
  <c r="V76" i="4" a="1"/>
  <c r="V76" i="4" s="1"/>
  <c r="S76" i="4" a="1"/>
  <c r="S76" i="4" s="1"/>
  <c r="T76" i="4" a="1"/>
  <c r="T76" i="4" s="1"/>
  <c r="U76" i="4" a="1"/>
  <c r="U76" i="4" s="1"/>
  <c r="S105" i="4" a="1"/>
  <c r="S105" i="4" s="1"/>
  <c r="T105" i="4" a="1"/>
  <c r="T105" i="4" s="1"/>
  <c r="U105" i="4" a="1"/>
  <c r="U105" i="4" s="1"/>
  <c r="V105" i="4" a="1"/>
  <c r="V105" i="4" s="1"/>
  <c r="S203" i="4" a="1"/>
  <c r="S203" i="4" s="1"/>
  <c r="U203" i="4" a="1"/>
  <c r="U203" i="4" s="1"/>
  <c r="V203" i="4" a="1"/>
  <c r="V203" i="4" s="1"/>
  <c r="T203" i="4" a="1"/>
  <c r="T203" i="4" s="1"/>
  <c r="S259" i="4" a="1"/>
  <c r="S259" i="4" s="1"/>
  <c r="T259" i="4" a="1"/>
  <c r="T259" i="4" s="1"/>
  <c r="U259" i="4" a="1"/>
  <c r="U259" i="4" s="1"/>
  <c r="V259" i="4" a="1"/>
  <c r="V259" i="4" s="1"/>
  <c r="S191" i="4" a="1"/>
  <c r="S191" i="4" s="1"/>
  <c r="U191" i="4" a="1"/>
  <c r="U191" i="4" s="1"/>
  <c r="V191" i="4" a="1"/>
  <c r="V191" i="4" s="1"/>
  <c r="T191" i="4" a="1"/>
  <c r="T191" i="4" s="1"/>
  <c r="Q332" i="4"/>
  <c r="Q270" i="4"/>
  <c r="Q115" i="4"/>
  <c r="Q193" i="4"/>
  <c r="Q49" i="4"/>
  <c r="Q278" i="4"/>
  <c r="Q131" i="4"/>
  <c r="Q27" i="4"/>
  <c r="Q318" i="4"/>
  <c r="Q288" i="4"/>
  <c r="Q275" i="4"/>
  <c r="Q197" i="4"/>
  <c r="Q17" i="4"/>
  <c r="Q32" i="4"/>
  <c r="Q213" i="4"/>
  <c r="Q335" i="4"/>
  <c r="Q35" i="4"/>
  <c r="Q74" i="4"/>
  <c r="Q24" i="4"/>
  <c r="Q13" i="4"/>
  <c r="Q73" i="4"/>
  <c r="Q139" i="4"/>
  <c r="Q248" i="4"/>
  <c r="Q57" i="4"/>
  <c r="Q98" i="4"/>
  <c r="Q222" i="4"/>
  <c r="Q20" i="4"/>
  <c r="Q72" i="4"/>
  <c r="Q16" i="4"/>
  <c r="Q258" i="4"/>
  <c r="Q97" i="4"/>
  <c r="Q56" i="4"/>
  <c r="Q46" i="4"/>
  <c r="Q141" i="4"/>
  <c r="Q48" i="4"/>
  <c r="Q85" i="4"/>
  <c r="Q4" i="4"/>
  <c r="Q192" i="4"/>
  <c r="Q160" i="4"/>
  <c r="Q234" i="4"/>
  <c r="Q53" i="4"/>
  <c r="Q289" i="4"/>
  <c r="Q283" i="4"/>
  <c r="Q137" i="4"/>
  <c r="Q163" i="4"/>
  <c r="Q179" i="4"/>
  <c r="Q260" i="4"/>
  <c r="Q112" i="4"/>
  <c r="Q175" i="4"/>
  <c r="Q120" i="4"/>
  <c r="Q71" i="4"/>
  <c r="Q19" i="4"/>
  <c r="Q254" i="4"/>
  <c r="Q196" i="4"/>
  <c r="Q144" i="4"/>
  <c r="Q30" i="4"/>
  <c r="Q294" i="4"/>
  <c r="Q60" i="4"/>
  <c r="Q263" i="4"/>
  <c r="Q41" i="4"/>
  <c r="Q324" i="4"/>
  <c r="Q39" i="4"/>
  <c r="Q109" i="4"/>
  <c r="Q64" i="4"/>
  <c r="Q207" i="4"/>
  <c r="Q124" i="4"/>
  <c r="Q2" i="4"/>
  <c r="Q212" i="4"/>
  <c r="Q88" i="4"/>
  <c r="Q42" i="4"/>
  <c r="Q173" i="4"/>
  <c r="Q247" i="4"/>
  <c r="Q224" i="4"/>
  <c r="Q123" i="4"/>
  <c r="Q242" i="4"/>
  <c r="Q77" i="4"/>
  <c r="Q67" i="4"/>
  <c r="Q296" i="4"/>
  <c r="Q330" i="4"/>
  <c r="Q216" i="4"/>
  <c r="Q237" i="4"/>
  <c r="Q66" i="4"/>
  <c r="Q52" i="4"/>
  <c r="Q252" i="4"/>
  <c r="Q61" i="4"/>
  <c r="Q185" i="4"/>
  <c r="Q187" i="4"/>
  <c r="Q146" i="4"/>
  <c r="Q29" i="4"/>
  <c r="Q176" i="4"/>
  <c r="Q125" i="4"/>
  <c r="Q126" i="4"/>
  <c r="Q132" i="4"/>
  <c r="Q217" i="4"/>
  <c r="Q78" i="4"/>
  <c r="Q128" i="4"/>
  <c r="Q250" i="4"/>
  <c r="Q18" i="4"/>
  <c r="Q21" i="4"/>
  <c r="Q152" i="4"/>
  <c r="Q151" i="4"/>
  <c r="Q5" i="4"/>
  <c r="Q130" i="4"/>
  <c r="Q232" i="4"/>
  <c r="Q80" i="4"/>
  <c r="Q133" i="4"/>
  <c r="Q183" i="4"/>
  <c r="Q54" i="4"/>
  <c r="Q40" i="4"/>
  <c r="Q92" i="4"/>
  <c r="Q107" i="4"/>
  <c r="Q37" i="4"/>
  <c r="Q65" i="4"/>
  <c r="Q10" i="4"/>
  <c r="Q59" i="4"/>
  <c r="Q229" i="4"/>
  <c r="Q223" i="4"/>
  <c r="Q75" i="4"/>
  <c r="Q220" i="4"/>
  <c r="Q225" i="4"/>
  <c r="Q8" i="4"/>
  <c r="Q194" i="4"/>
  <c r="Q155" i="4"/>
  <c r="Q96" i="4"/>
  <c r="Q103" i="4"/>
  <c r="Q145" i="4"/>
  <c r="Q188" i="4"/>
  <c r="Q89" i="4"/>
  <c r="Q33" i="4"/>
  <c r="Q265" i="4"/>
  <c r="Q219" i="4"/>
  <c r="Q231" i="4"/>
  <c r="Q233" i="4"/>
  <c r="Q170" i="4"/>
  <c r="Q69" i="4"/>
  <c r="Q110" i="4"/>
  <c r="Q257" i="4"/>
  <c r="Q245" i="4"/>
  <c r="Q243" i="4"/>
  <c r="Q23" i="4"/>
  <c r="Q202" i="4"/>
  <c r="Q116" i="4"/>
  <c r="Q118" i="4"/>
  <c r="Q218" i="4"/>
  <c r="Q136" i="4"/>
  <c r="Q256" i="4"/>
  <c r="Q236" i="4"/>
  <c r="Q181" i="4"/>
  <c r="Q261" i="4"/>
  <c r="Q171" i="4"/>
  <c r="Q320" i="4"/>
  <c r="Q161" i="4"/>
  <c r="Q262" i="4"/>
  <c r="Q302" i="4"/>
  <c r="Q264" i="4"/>
  <c r="Q11" i="4"/>
  <c r="Q284" i="4"/>
  <c r="Q291" i="4"/>
  <c r="Q70" i="4"/>
  <c r="Q292" i="4"/>
  <c r="Q299" i="4"/>
  <c r="Q47" i="4"/>
  <c r="Q168" i="4"/>
  <c r="Q122" i="4"/>
  <c r="Q333" i="4"/>
  <c r="Q3" i="4"/>
  <c r="Q210" i="4"/>
  <c r="Q337" i="4"/>
  <c r="Q43" i="4"/>
  <c r="Q316" i="4"/>
  <c r="Q121" i="4"/>
  <c r="Q134" i="4"/>
  <c r="Q86" i="4"/>
  <c r="Q87" i="4"/>
  <c r="Q90" i="4"/>
  <c r="Q244" i="4"/>
  <c r="Q198" i="4"/>
  <c r="Q238" i="4"/>
  <c r="Q135" i="4"/>
  <c r="Q177" i="4"/>
  <c r="Q230" i="4"/>
  <c r="Q102" i="4"/>
  <c r="Q228" i="4"/>
  <c r="Q200" i="4"/>
  <c r="Q255" i="4"/>
  <c r="Q209" i="4"/>
  <c r="Q117" i="4"/>
  <c r="Q28" i="4"/>
  <c r="Q199" i="4"/>
  <c r="Q50" i="4"/>
  <c r="Q51" i="4"/>
  <c r="Q91" i="4"/>
  <c r="Q184" i="4"/>
  <c r="Q211" i="4"/>
  <c r="Q25" i="4"/>
  <c r="Q55" i="4"/>
  <c r="Q113" i="4"/>
  <c r="Q6" i="4"/>
  <c r="Q204" i="4"/>
  <c r="Q186" i="4"/>
  <c r="Q215" i="4"/>
  <c r="Q114" i="4"/>
  <c r="Q150" i="4"/>
  <c r="Q84" i="4"/>
  <c r="Q14" i="4"/>
  <c r="Q266" i="4"/>
  <c r="Q26" i="4"/>
  <c r="Q154" i="4"/>
  <c r="Q142" i="4"/>
  <c r="Q143" i="4"/>
  <c r="Q138" i="4"/>
  <c r="Q206" i="4"/>
  <c r="Q214" i="4"/>
  <c r="Q99" i="4"/>
  <c r="Q190" i="4"/>
  <c r="Q31" i="4"/>
  <c r="Q174" i="4"/>
  <c r="Q208" i="4"/>
  <c r="Q246" i="4"/>
  <c r="Q164" i="4"/>
  <c r="Q167" i="4"/>
  <c r="Q169" i="4"/>
  <c r="Q45" i="4"/>
  <c r="Q81" i="4"/>
  <c r="Q178" i="4"/>
  <c r="Q338" i="4"/>
  <c r="Q240" i="4"/>
  <c r="Q101" i="4"/>
  <c r="Q165" i="4"/>
  <c r="Q36" i="4"/>
  <c r="Q100" i="4"/>
  <c r="Q235" i="4"/>
  <c r="V235" i="4" l="1" a="1"/>
  <c r="V235" i="4" s="1"/>
  <c r="S235" i="4" a="1"/>
  <c r="S235" i="4" s="1"/>
  <c r="T235" i="4" a="1"/>
  <c r="T235" i="4" s="1"/>
  <c r="U235" i="4" a="1"/>
  <c r="U235" i="4" s="1"/>
  <c r="S91" i="4" a="1"/>
  <c r="S91" i="4" s="1"/>
  <c r="T91" i="4" a="1"/>
  <c r="T91" i="4" s="1"/>
  <c r="U91" i="4" a="1"/>
  <c r="U91" i="4" s="1"/>
  <c r="V91" i="4" a="1"/>
  <c r="V91" i="4" s="1"/>
  <c r="S161" i="4" a="1"/>
  <c r="S161" i="4" s="1"/>
  <c r="U161" i="4" a="1"/>
  <c r="U161" i="4" s="1"/>
  <c r="V161" i="4" a="1"/>
  <c r="V161" i="4" s="1"/>
  <c r="T161" i="4" a="1"/>
  <c r="T161" i="4" s="1"/>
  <c r="V190" i="4" a="1"/>
  <c r="V190" i="4" s="1"/>
  <c r="S190" i="4" a="1"/>
  <c r="S190" i="4" s="1"/>
  <c r="T190" i="4" a="1"/>
  <c r="T190" i="4" s="1"/>
  <c r="U190" i="4" a="1"/>
  <c r="U190" i="4" s="1"/>
  <c r="V228" i="4" a="1"/>
  <c r="V228" i="4" s="1"/>
  <c r="T228" i="4" a="1"/>
  <c r="T228" i="4" s="1"/>
  <c r="U228" i="4" a="1"/>
  <c r="U228" i="4" s="1"/>
  <c r="S228" i="4" a="1"/>
  <c r="S228" i="4" s="1"/>
  <c r="W228" i="4" s="1"/>
  <c r="S118" i="4" a="1"/>
  <c r="S118" i="4" s="1"/>
  <c r="T118" i="4" a="1"/>
  <c r="T118" i="4" s="1"/>
  <c r="U118" i="4" a="1"/>
  <c r="U118" i="4" s="1"/>
  <c r="V118" i="4" a="1"/>
  <c r="V118" i="4" s="1"/>
  <c r="T109" i="4" a="1"/>
  <c r="T109" i="4" s="1"/>
  <c r="U109" i="4" a="1"/>
  <c r="U109" i="4" s="1"/>
  <c r="S109" i="4" a="1"/>
  <c r="S109" i="4" s="1"/>
  <c r="V109" i="4" a="1"/>
  <c r="V109" i="4" s="1"/>
  <c r="V240" i="4" a="1"/>
  <c r="V240" i="4" s="1"/>
  <c r="S240" i="4" a="1"/>
  <c r="S240" i="4" s="1"/>
  <c r="T240" i="4" a="1"/>
  <c r="T240" i="4" s="1"/>
  <c r="U240" i="4" a="1"/>
  <c r="U240" i="4" s="1"/>
  <c r="S246" i="4" a="1"/>
  <c r="S246" i="4" s="1"/>
  <c r="T246" i="4" a="1"/>
  <c r="T246" i="4" s="1"/>
  <c r="U246" i="4" a="1"/>
  <c r="U246" i="4" s="1"/>
  <c r="V246" i="4" a="1"/>
  <c r="V246" i="4" s="1"/>
  <c r="S138" i="4" a="1"/>
  <c r="S138" i="4" s="1"/>
  <c r="T138" i="4" a="1"/>
  <c r="T138" i="4" s="1"/>
  <c r="U138" i="4" a="1"/>
  <c r="U138" i="4" s="1"/>
  <c r="V138" i="4" a="1"/>
  <c r="V138" i="4" s="1"/>
  <c r="T150" i="4" a="1"/>
  <c r="T150" i="4" s="1"/>
  <c r="U150" i="4" a="1"/>
  <c r="U150" i="4" s="1"/>
  <c r="S150" i="4" a="1"/>
  <c r="S150" i="4" s="1"/>
  <c r="V150" i="4" a="1"/>
  <c r="V150" i="4" s="1"/>
  <c r="S25" i="4" a="1"/>
  <c r="S25" i="4" s="1"/>
  <c r="T25" i="4" a="1"/>
  <c r="T25" i="4" s="1"/>
  <c r="V25" i="4" a="1"/>
  <c r="V25" i="4" s="1"/>
  <c r="U25" i="4" a="1"/>
  <c r="U25" i="4" s="1"/>
  <c r="T117" i="4" a="1"/>
  <c r="T117" i="4" s="1"/>
  <c r="U117" i="4" a="1"/>
  <c r="U117" i="4" s="1"/>
  <c r="V117" i="4" a="1"/>
  <c r="V117" i="4" s="1"/>
  <c r="S117" i="4" a="1"/>
  <c r="S117" i="4" s="1"/>
  <c r="W117" i="4" s="1"/>
  <c r="U135" i="4" a="1"/>
  <c r="U135" i="4" s="1"/>
  <c r="V135" i="4" a="1"/>
  <c r="V135" i="4" s="1"/>
  <c r="T135" i="4" a="1"/>
  <c r="T135" i="4" s="1"/>
  <c r="S135" i="4" a="1"/>
  <c r="S135" i="4" s="1"/>
  <c r="U121" i="4" a="1"/>
  <c r="U121" i="4" s="1"/>
  <c r="V121" i="4" a="1"/>
  <c r="V121" i="4" s="1"/>
  <c r="T121" i="4" a="1"/>
  <c r="T121" i="4" s="1"/>
  <c r="S121" i="4" a="1"/>
  <c r="S121" i="4" s="1"/>
  <c r="W121" i="4" s="1"/>
  <c r="T168" i="4" a="1"/>
  <c r="T168" i="4" s="1"/>
  <c r="U168" i="4" a="1"/>
  <c r="U168" i="4" s="1"/>
  <c r="S168" i="4" a="1"/>
  <c r="S168" i="4" s="1"/>
  <c r="W168" i="4" s="1"/>
  <c r="V168" i="4" a="1"/>
  <c r="V168" i="4" s="1"/>
  <c r="T264" i="4" a="1"/>
  <c r="T264" i="4" s="1"/>
  <c r="U264" i="4" a="1"/>
  <c r="U264" i="4" s="1"/>
  <c r="V264" i="4" a="1"/>
  <c r="V264" i="4" s="1"/>
  <c r="S264" i="4" a="1"/>
  <c r="S264" i="4" s="1"/>
  <c r="W264" i="4" s="1"/>
  <c r="S236" i="4" a="1"/>
  <c r="S236" i="4" s="1"/>
  <c r="T236" i="4" a="1"/>
  <c r="T236" i="4" s="1"/>
  <c r="V236" i="4" a="1"/>
  <c r="V236" i="4" s="1"/>
  <c r="U236" i="4" a="1"/>
  <c r="U236" i="4" s="1"/>
  <c r="V243" i="4" a="1"/>
  <c r="V243" i="4" s="1"/>
  <c r="T243" i="4" a="1"/>
  <c r="T243" i="4" s="1"/>
  <c r="U243" i="4" a="1"/>
  <c r="U243" i="4" s="1"/>
  <c r="S243" i="4" a="1"/>
  <c r="S243" i="4" s="1"/>
  <c r="W243" i="4" s="1"/>
  <c r="V219" i="4" a="1"/>
  <c r="V219" i="4" s="1"/>
  <c r="U219" i="4" a="1"/>
  <c r="U219" i="4" s="1"/>
  <c r="S219" i="4" a="1"/>
  <c r="S219" i="4" s="1"/>
  <c r="W219" i="4" s="1"/>
  <c r="T219" i="4" a="1"/>
  <c r="T219" i="4" s="1"/>
  <c r="S155" i="4" a="1"/>
  <c r="S155" i="4" s="1"/>
  <c r="U155" i="4" a="1"/>
  <c r="U155" i="4" s="1"/>
  <c r="V155" i="4" a="1"/>
  <c r="V155" i="4" s="1"/>
  <c r="T155" i="4" a="1"/>
  <c r="T155" i="4" s="1"/>
  <c r="V59" i="4" a="1"/>
  <c r="V59" i="4" s="1"/>
  <c r="U59" i="4" a="1"/>
  <c r="U59" i="4" s="1"/>
  <c r="T59" i="4" a="1"/>
  <c r="T59" i="4" s="1"/>
  <c r="S59" i="4" a="1"/>
  <c r="S59" i="4" s="1"/>
  <c r="S183" i="4" a="1"/>
  <c r="S183" i="4" s="1"/>
  <c r="U183" i="4" a="1"/>
  <c r="U183" i="4" s="1"/>
  <c r="V183" i="4" a="1"/>
  <c r="V183" i="4" s="1"/>
  <c r="T183" i="4" a="1"/>
  <c r="T183" i="4" s="1"/>
  <c r="S21" i="4" a="1"/>
  <c r="S21" i="4" s="1"/>
  <c r="T21" i="4" a="1"/>
  <c r="T21" i="4" s="1"/>
  <c r="V21" i="4" a="1"/>
  <c r="V21" i="4" s="1"/>
  <c r="U21" i="4" a="1"/>
  <c r="U21" i="4" s="1"/>
  <c r="U125" i="4" a="1"/>
  <c r="U125" i="4" s="1"/>
  <c r="V125" i="4" a="1"/>
  <c r="V125" i="4" s="1"/>
  <c r="T125" i="4" a="1"/>
  <c r="T125" i="4" s="1"/>
  <c r="S125" i="4" a="1"/>
  <c r="S125" i="4" s="1"/>
  <c r="W125" i="4" s="1"/>
  <c r="S52" i="4" a="1"/>
  <c r="S52" i="4" s="1"/>
  <c r="T52" i="4" a="1"/>
  <c r="T52" i="4" s="1"/>
  <c r="U52" i="4" a="1"/>
  <c r="U52" i="4" s="1"/>
  <c r="V52" i="4" a="1"/>
  <c r="V52" i="4" s="1"/>
  <c r="T242" i="4" a="1"/>
  <c r="T242" i="4" s="1"/>
  <c r="U242" i="4" a="1"/>
  <c r="U242" i="4" s="1"/>
  <c r="V242" i="4" a="1"/>
  <c r="V242" i="4" s="1"/>
  <c r="S242" i="4" a="1"/>
  <c r="S242" i="4" s="1"/>
  <c r="W242" i="4" s="1"/>
  <c r="S2" i="4" a="1"/>
  <c r="S2" i="4" s="1"/>
  <c r="T2" i="4" a="1"/>
  <c r="T2" i="4" s="1"/>
  <c r="U2" i="4" a="1"/>
  <c r="U2" i="4" s="1"/>
  <c r="V2" i="4" a="1"/>
  <c r="V2" i="4" s="1"/>
  <c r="U263" i="4" a="1"/>
  <c r="U263" i="4" s="1"/>
  <c r="S263" i="4" a="1"/>
  <c r="S263" i="4" s="1"/>
  <c r="T263" i="4" a="1"/>
  <c r="T263" i="4" s="1"/>
  <c r="V263" i="4" a="1"/>
  <c r="V263" i="4" s="1"/>
  <c r="T71" i="4" a="1"/>
  <c r="T71" i="4" s="1"/>
  <c r="V71" i="4" a="1"/>
  <c r="V71" i="4" s="1"/>
  <c r="S71" i="4" a="1"/>
  <c r="S71" i="4" s="1"/>
  <c r="W71" i="4" s="1"/>
  <c r="U71" i="4" a="1"/>
  <c r="U71" i="4" s="1"/>
  <c r="S48" i="4" a="1"/>
  <c r="S48" i="4" s="1"/>
  <c r="U48" i="4" a="1"/>
  <c r="U48" i="4" s="1"/>
  <c r="V48" i="4" a="1"/>
  <c r="V48" i="4" s="1"/>
  <c r="T48" i="4" a="1"/>
  <c r="T48" i="4" s="1"/>
  <c r="S20" i="4" a="1"/>
  <c r="S20" i="4" s="1"/>
  <c r="T20" i="4" a="1"/>
  <c r="T20" i="4" s="1"/>
  <c r="U20" i="4" a="1"/>
  <c r="U20" i="4" s="1"/>
  <c r="V20" i="4" a="1"/>
  <c r="V20" i="4" s="1"/>
  <c r="S24" i="4" a="1"/>
  <c r="S24" i="4" s="1"/>
  <c r="U24" i="4" a="1"/>
  <c r="U24" i="4" s="1"/>
  <c r="T24" i="4" a="1"/>
  <c r="T24" i="4" s="1"/>
  <c r="V24" i="4" a="1"/>
  <c r="V24" i="4" s="1"/>
  <c r="U115" i="4" a="1"/>
  <c r="U115" i="4" s="1"/>
  <c r="T115" i="4" a="1"/>
  <c r="T115" i="4" s="1"/>
  <c r="V115" i="4" a="1"/>
  <c r="V115" i="4" s="1"/>
  <c r="S115" i="4" a="1"/>
  <c r="S115" i="4" s="1"/>
  <c r="W93" i="4"/>
  <c r="W108" i="4"/>
  <c r="W79" i="4"/>
  <c r="T162" i="4" a="1"/>
  <c r="T162" i="4" s="1"/>
  <c r="U162" i="4" a="1"/>
  <c r="U162" i="4" s="1"/>
  <c r="S162" i="4" a="1"/>
  <c r="S162" i="4" s="1"/>
  <c r="V162" i="4" a="1"/>
  <c r="V162" i="4" s="1"/>
  <c r="W249" i="4"/>
  <c r="W15" i="4"/>
  <c r="W127" i="4"/>
  <c r="T208" i="4" a="1"/>
  <c r="T208" i="4" s="1"/>
  <c r="U208" i="4" a="1"/>
  <c r="U208" i="4" s="1"/>
  <c r="S208" i="4" a="1"/>
  <c r="S208" i="4" s="1"/>
  <c r="W208" i="4" s="1"/>
  <c r="V208" i="4" a="1"/>
  <c r="V208" i="4" s="1"/>
  <c r="S143" i="4" a="1"/>
  <c r="S143" i="4" s="1"/>
  <c r="W143" i="4" s="1"/>
  <c r="V143" i="4" a="1"/>
  <c r="V143" i="4" s="1"/>
  <c r="T143" i="4" a="1"/>
  <c r="T143" i="4" s="1"/>
  <c r="U143" i="4" a="1"/>
  <c r="U143" i="4" s="1"/>
  <c r="S114" i="4" a="1"/>
  <c r="S114" i="4" s="1"/>
  <c r="T114" i="4" a="1"/>
  <c r="T114" i="4" s="1"/>
  <c r="V114" i="4" a="1"/>
  <c r="V114" i="4" s="1"/>
  <c r="U114" i="4" a="1"/>
  <c r="U114" i="4" s="1"/>
  <c r="S211" i="4" a="1"/>
  <c r="S211" i="4" s="1"/>
  <c r="W211" i="4" s="1"/>
  <c r="V211" i="4" a="1"/>
  <c r="V211" i="4" s="1"/>
  <c r="T211" i="4" a="1"/>
  <c r="T211" i="4" s="1"/>
  <c r="U211" i="4" a="1"/>
  <c r="U211" i="4" s="1"/>
  <c r="U209" i="4" a="1"/>
  <c r="U209" i="4" s="1"/>
  <c r="V209" i="4" a="1"/>
  <c r="V209" i="4" s="1"/>
  <c r="T209" i="4" a="1"/>
  <c r="T209" i="4" s="1"/>
  <c r="S209" i="4" a="1"/>
  <c r="S209" i="4" s="1"/>
  <c r="U238" i="4" a="1"/>
  <c r="U238" i="4" s="1"/>
  <c r="S238" i="4" a="1"/>
  <c r="S238" i="4" s="1"/>
  <c r="T238" i="4" a="1"/>
  <c r="T238" i="4" s="1"/>
  <c r="V238" i="4" a="1"/>
  <c r="V238" i="4" s="1"/>
  <c r="U47" i="4" a="1"/>
  <c r="U47" i="4" s="1"/>
  <c r="V47" i="4" a="1"/>
  <c r="V47" i="4" s="1"/>
  <c r="S47" i="4" a="1"/>
  <c r="S47" i="4" s="1"/>
  <c r="W47" i="4" s="1"/>
  <c r="T47" i="4" a="1"/>
  <c r="T47" i="4" s="1"/>
  <c r="V256" i="4" a="1"/>
  <c r="V256" i="4" s="1"/>
  <c r="U256" i="4" a="1"/>
  <c r="U256" i="4" s="1"/>
  <c r="T256" i="4" a="1"/>
  <c r="T256" i="4" s="1"/>
  <c r="S256" i="4" a="1"/>
  <c r="S256" i="4" s="1"/>
  <c r="U245" i="4" a="1"/>
  <c r="U245" i="4" s="1"/>
  <c r="V245" i="4" a="1"/>
  <c r="V245" i="4" s="1"/>
  <c r="T245" i="4" a="1"/>
  <c r="T245" i="4" s="1"/>
  <c r="S245" i="4" a="1"/>
  <c r="S245" i="4" s="1"/>
  <c r="T265" i="4" a="1"/>
  <c r="T265" i="4" s="1"/>
  <c r="U265" i="4" a="1"/>
  <c r="U265" i="4" s="1"/>
  <c r="V265" i="4" a="1"/>
  <c r="V265" i="4" s="1"/>
  <c r="S265" i="4" a="1"/>
  <c r="S265" i="4" s="1"/>
  <c r="V194" i="4" a="1"/>
  <c r="V194" i="4" s="1"/>
  <c r="T194" i="4" a="1"/>
  <c r="T194" i="4" s="1"/>
  <c r="U194" i="4" a="1"/>
  <c r="U194" i="4" s="1"/>
  <c r="S194" i="4" a="1"/>
  <c r="S194" i="4" s="1"/>
  <c r="W194" i="4" s="1"/>
  <c r="S10" i="4" a="1"/>
  <c r="S10" i="4" s="1"/>
  <c r="W10" i="4" s="1"/>
  <c r="T10" i="4" a="1"/>
  <c r="T10" i="4" s="1"/>
  <c r="V10" i="4" a="1"/>
  <c r="V10" i="4" s="1"/>
  <c r="U10" i="4" a="1"/>
  <c r="U10" i="4" s="1"/>
  <c r="T133" i="4" a="1"/>
  <c r="T133" i="4" s="1"/>
  <c r="V133" i="4" a="1"/>
  <c r="V133" i="4" s="1"/>
  <c r="U133" i="4" a="1"/>
  <c r="U133" i="4" s="1"/>
  <c r="S133" i="4" a="1"/>
  <c r="S133" i="4" s="1"/>
  <c r="W133" i="4" s="1"/>
  <c r="U18" i="4" a="1"/>
  <c r="U18" i="4" s="1"/>
  <c r="V18" i="4" a="1"/>
  <c r="V18" i="4" s="1"/>
  <c r="S18" i="4" a="1"/>
  <c r="S18" i="4" s="1"/>
  <c r="T18" i="4" a="1"/>
  <c r="T18" i="4" s="1"/>
  <c r="T176" i="4" a="1"/>
  <c r="T176" i="4" s="1"/>
  <c r="U176" i="4" a="1"/>
  <c r="U176" i="4" s="1"/>
  <c r="S176" i="4" a="1"/>
  <c r="S176" i="4" s="1"/>
  <c r="W176" i="4" s="1"/>
  <c r="V176" i="4" a="1"/>
  <c r="V176" i="4" s="1"/>
  <c r="S66" i="4" a="1"/>
  <c r="S66" i="4" s="1"/>
  <c r="W66" i="4" s="1"/>
  <c r="V66" i="4" a="1"/>
  <c r="V66" i="4" s="1"/>
  <c r="T66" i="4" a="1"/>
  <c r="T66" i="4" s="1"/>
  <c r="U66" i="4" a="1"/>
  <c r="U66" i="4" s="1"/>
  <c r="U123" i="4" a="1"/>
  <c r="U123" i="4" s="1"/>
  <c r="V123" i="4" a="1"/>
  <c r="V123" i="4" s="1"/>
  <c r="T123" i="4" a="1"/>
  <c r="T123" i="4" s="1"/>
  <c r="S123" i="4" a="1"/>
  <c r="S123" i="4" s="1"/>
  <c r="W123" i="4" s="1"/>
  <c r="U124" i="4" a="1"/>
  <c r="U124" i="4" s="1"/>
  <c r="S124" i="4" a="1"/>
  <c r="S124" i="4" s="1"/>
  <c r="T124" i="4" a="1"/>
  <c r="T124" i="4" s="1"/>
  <c r="V124" i="4" a="1"/>
  <c r="V124" i="4" s="1"/>
  <c r="S60" i="4" a="1"/>
  <c r="S60" i="4" s="1"/>
  <c r="T60" i="4" a="1"/>
  <c r="T60" i="4" s="1"/>
  <c r="V60" i="4" a="1"/>
  <c r="V60" i="4" s="1"/>
  <c r="U60" i="4" a="1"/>
  <c r="U60" i="4" s="1"/>
  <c r="V120" i="4" a="1"/>
  <c r="V120" i="4" s="1"/>
  <c r="S120" i="4" a="1"/>
  <c r="S120" i="4" s="1"/>
  <c r="U120" i="4" a="1"/>
  <c r="U120" i="4" s="1"/>
  <c r="T120" i="4" a="1"/>
  <c r="T120" i="4" s="1"/>
  <c r="T141" i="4" a="1"/>
  <c r="T141" i="4" s="1"/>
  <c r="U141" i="4" a="1"/>
  <c r="U141" i="4" s="1"/>
  <c r="S141" i="4" a="1"/>
  <c r="S141" i="4" s="1"/>
  <c r="W141" i="4" s="1"/>
  <c r="V141" i="4" a="1"/>
  <c r="V141" i="4" s="1"/>
  <c r="U222" i="4" a="1"/>
  <c r="U222" i="4" s="1"/>
  <c r="V222" i="4" a="1"/>
  <c r="V222" i="4" s="1"/>
  <c r="T222" i="4" a="1"/>
  <c r="T222" i="4" s="1"/>
  <c r="S222" i="4" a="1"/>
  <c r="S222" i="4" s="1"/>
  <c r="S74" i="4" a="1"/>
  <c r="S74" i="4" s="1"/>
  <c r="T74" i="4" a="1"/>
  <c r="T74" i="4" s="1"/>
  <c r="U74" i="4" a="1"/>
  <c r="U74" i="4" s="1"/>
  <c r="V74" i="4" a="1"/>
  <c r="V74" i="4" s="1"/>
  <c r="V62" i="4" a="1"/>
  <c r="V62" i="4" s="1"/>
  <c r="U62" i="4" a="1"/>
  <c r="U62" i="4" s="1"/>
  <c r="T62" i="4" a="1"/>
  <c r="T62" i="4" s="1"/>
  <c r="S62" i="4" a="1"/>
  <c r="S62" i="4" s="1"/>
  <c r="V178" i="4" a="1"/>
  <c r="V178" i="4" s="1"/>
  <c r="T178" i="4" a="1"/>
  <c r="T178" i="4" s="1"/>
  <c r="U178" i="4" a="1"/>
  <c r="U178" i="4" s="1"/>
  <c r="S178" i="4" a="1"/>
  <c r="S178" i="4" s="1"/>
  <c r="W178" i="4" s="1"/>
  <c r="V174" i="4" a="1"/>
  <c r="V174" i="4" s="1"/>
  <c r="S174" i="4" a="1"/>
  <c r="S174" i="4" s="1"/>
  <c r="T174" i="4" a="1"/>
  <c r="T174" i="4" s="1"/>
  <c r="U174" i="4" a="1"/>
  <c r="U174" i="4" s="1"/>
  <c r="U142" i="4" a="1"/>
  <c r="U142" i="4" s="1"/>
  <c r="V142" i="4" a="1"/>
  <c r="V142" i="4" s="1"/>
  <c r="S142" i="4" a="1"/>
  <c r="S142" i="4" s="1"/>
  <c r="W142" i="4" s="1"/>
  <c r="T142" i="4" a="1"/>
  <c r="T142" i="4" s="1"/>
  <c r="T215" i="4" a="1"/>
  <c r="T215" i="4" s="1"/>
  <c r="U215" i="4" a="1"/>
  <c r="U215" i="4" s="1"/>
  <c r="S215" i="4" a="1"/>
  <c r="S215" i="4" s="1"/>
  <c r="V215" i="4" a="1"/>
  <c r="V215" i="4" s="1"/>
  <c r="T184" i="4" a="1"/>
  <c r="T184" i="4" s="1"/>
  <c r="U184" i="4" a="1"/>
  <c r="U184" i="4" s="1"/>
  <c r="S184" i="4" a="1"/>
  <c r="S184" i="4" s="1"/>
  <c r="W184" i="4" s="1"/>
  <c r="V184" i="4" a="1"/>
  <c r="V184" i="4" s="1"/>
  <c r="S255" i="4" a="1"/>
  <c r="S255" i="4" s="1"/>
  <c r="W255" i="4" s="1"/>
  <c r="T255" i="4" a="1"/>
  <c r="T255" i="4" s="1"/>
  <c r="U255" i="4" a="1"/>
  <c r="U255" i="4" s="1"/>
  <c r="V255" i="4" a="1"/>
  <c r="V255" i="4" s="1"/>
  <c r="V198" i="4" a="1"/>
  <c r="V198" i="4" s="1"/>
  <c r="T198" i="4" a="1"/>
  <c r="T198" i="4" s="1"/>
  <c r="U198" i="4" a="1"/>
  <c r="U198" i="4" s="1"/>
  <c r="S198" i="4" a="1"/>
  <c r="S198" i="4" s="1"/>
  <c r="S43" i="4" a="1"/>
  <c r="S43" i="4" s="1"/>
  <c r="W43" i="4" s="1"/>
  <c r="T43" i="4" a="1"/>
  <c r="T43" i="4" s="1"/>
  <c r="U43" i="4" a="1"/>
  <c r="U43" i="4" s="1"/>
  <c r="V43" i="4" a="1"/>
  <c r="V43" i="4" s="1"/>
  <c r="T262" i="4" a="1"/>
  <c r="T262" i="4" s="1"/>
  <c r="U262" i="4" a="1"/>
  <c r="U262" i="4" s="1"/>
  <c r="V262" i="4" a="1"/>
  <c r="V262" i="4" s="1"/>
  <c r="S262" i="4" a="1"/>
  <c r="S262" i="4" s="1"/>
  <c r="W262" i="4" s="1"/>
  <c r="S136" i="4" a="1"/>
  <c r="S136" i="4" s="1"/>
  <c r="W136" i="4" s="1"/>
  <c r="U136" i="4" a="1"/>
  <c r="U136" i="4" s="1"/>
  <c r="V136" i="4" a="1"/>
  <c r="V136" i="4" s="1"/>
  <c r="T136" i="4" a="1"/>
  <c r="T136" i="4" s="1"/>
  <c r="S257" i="4" a="1"/>
  <c r="S257" i="4" s="1"/>
  <c r="T257" i="4" a="1"/>
  <c r="T257" i="4" s="1"/>
  <c r="V257" i="4" a="1"/>
  <c r="V257" i="4" s="1"/>
  <c r="U257" i="4" a="1"/>
  <c r="U257" i="4" s="1"/>
  <c r="V33" i="4" a="1"/>
  <c r="V33" i="4" s="1"/>
  <c r="U33" i="4" a="1"/>
  <c r="U33" i="4" s="1"/>
  <c r="T33" i="4" a="1"/>
  <c r="T33" i="4" s="1"/>
  <c r="S33" i="4" a="1"/>
  <c r="S33" i="4" s="1"/>
  <c r="V8" i="4" a="1"/>
  <c r="V8" i="4" s="1"/>
  <c r="U8" i="4" a="1"/>
  <c r="U8" i="4" s="1"/>
  <c r="T8" i="4" a="1"/>
  <c r="T8" i="4" s="1"/>
  <c r="S8" i="4" a="1"/>
  <c r="S8" i="4" s="1"/>
  <c r="W8" i="4" s="1"/>
  <c r="V65" i="4" a="1"/>
  <c r="V65" i="4" s="1"/>
  <c r="S65" i="4" a="1"/>
  <c r="S65" i="4" s="1"/>
  <c r="T65" i="4" a="1"/>
  <c r="T65" i="4" s="1"/>
  <c r="U65" i="4" a="1"/>
  <c r="U65" i="4" s="1"/>
  <c r="T80" i="4" a="1"/>
  <c r="T80" i="4" s="1"/>
  <c r="U80" i="4" a="1"/>
  <c r="U80" i="4" s="1"/>
  <c r="S80" i="4" a="1"/>
  <c r="S80" i="4" s="1"/>
  <c r="V80" i="4" a="1"/>
  <c r="V80" i="4" s="1"/>
  <c r="S250" i="4" a="1"/>
  <c r="S250" i="4" s="1"/>
  <c r="W250" i="4" s="1"/>
  <c r="V250" i="4" a="1"/>
  <c r="V250" i="4" s="1"/>
  <c r="U250" i="4" a="1"/>
  <c r="U250" i="4" s="1"/>
  <c r="T250" i="4" a="1"/>
  <c r="T250" i="4" s="1"/>
  <c r="S29" i="4" a="1"/>
  <c r="S29" i="4" s="1"/>
  <c r="T29" i="4" a="1"/>
  <c r="T29" i="4" s="1"/>
  <c r="U29" i="4" a="1"/>
  <c r="U29" i="4" s="1"/>
  <c r="V29" i="4" a="1"/>
  <c r="V29" i="4" s="1"/>
  <c r="S237" i="4" a="1"/>
  <c r="S237" i="4" s="1"/>
  <c r="W237" i="4" s="1"/>
  <c r="V237" i="4" a="1"/>
  <c r="V237" i="4" s="1"/>
  <c r="U237" i="4" a="1"/>
  <c r="U237" i="4" s="1"/>
  <c r="T237" i="4" a="1"/>
  <c r="T237" i="4" s="1"/>
  <c r="S224" i="4" a="1"/>
  <c r="S224" i="4" s="1"/>
  <c r="T224" i="4" a="1"/>
  <c r="T224" i="4" s="1"/>
  <c r="V224" i="4" a="1"/>
  <c r="V224" i="4" s="1"/>
  <c r="U224" i="4" a="1"/>
  <c r="U224" i="4" s="1"/>
  <c r="S207" i="4" a="1"/>
  <c r="S207" i="4" s="1"/>
  <c r="W207" i="4" s="1"/>
  <c r="U207" i="4" a="1"/>
  <c r="U207" i="4" s="1"/>
  <c r="V207" i="4" a="1"/>
  <c r="V207" i="4" s="1"/>
  <c r="T207" i="4" a="1"/>
  <c r="T207" i="4" s="1"/>
  <c r="S175" i="4" a="1"/>
  <c r="S175" i="4" s="1"/>
  <c r="U175" i="4" a="1"/>
  <c r="U175" i="4" s="1"/>
  <c r="V175" i="4" a="1"/>
  <c r="V175" i="4" s="1"/>
  <c r="T175" i="4" a="1"/>
  <c r="T175" i="4" s="1"/>
  <c r="V53" i="4" a="1"/>
  <c r="V53" i="4" s="1"/>
  <c r="S53" i="4" a="1"/>
  <c r="S53" i="4" s="1"/>
  <c r="T53" i="4" a="1"/>
  <c r="T53" i="4" s="1"/>
  <c r="U53" i="4" a="1"/>
  <c r="U53" i="4" s="1"/>
  <c r="S46" i="4" a="1"/>
  <c r="S46" i="4" s="1"/>
  <c r="T46" i="4" a="1"/>
  <c r="T46" i="4" s="1"/>
  <c r="U46" i="4" a="1"/>
  <c r="U46" i="4" s="1"/>
  <c r="V46" i="4" a="1"/>
  <c r="V46" i="4" s="1"/>
  <c r="V98" i="4" a="1"/>
  <c r="V98" i="4" s="1"/>
  <c r="U98" i="4" a="1"/>
  <c r="U98" i="4" s="1"/>
  <c r="S98" i="4" a="1"/>
  <c r="S98" i="4" s="1"/>
  <c r="T98" i="4" a="1"/>
  <c r="T98" i="4" s="1"/>
  <c r="T35" i="4" a="1"/>
  <c r="T35" i="4" s="1"/>
  <c r="U35" i="4" a="1"/>
  <c r="U35" i="4" s="1"/>
  <c r="V35" i="4" a="1"/>
  <c r="V35" i="4" s="1"/>
  <c r="S35" i="4" a="1"/>
  <c r="S35" i="4" s="1"/>
  <c r="W35" i="4" s="1"/>
  <c r="W259" i="4"/>
  <c r="W105" i="4"/>
  <c r="W153" i="4"/>
  <c r="V95" i="4" a="1"/>
  <c r="V95" i="4" s="1"/>
  <c r="S95" i="4" a="1"/>
  <c r="S95" i="4" s="1"/>
  <c r="T95" i="4" a="1"/>
  <c r="T95" i="4" s="1"/>
  <c r="U95" i="4" a="1"/>
  <c r="U95" i="4" s="1"/>
  <c r="W227" i="4"/>
  <c r="U104" i="4" a="1"/>
  <c r="U104" i="4" s="1"/>
  <c r="V104" i="4" a="1"/>
  <c r="V104" i="4" s="1"/>
  <c r="T104" i="4" a="1"/>
  <c r="T104" i="4" s="1"/>
  <c r="S104" i="4" a="1"/>
  <c r="S104" i="4" s="1"/>
  <c r="W253" i="4"/>
  <c r="S31" i="4" a="1"/>
  <c r="S31" i="4" s="1"/>
  <c r="T31" i="4" a="1"/>
  <c r="T31" i="4" s="1"/>
  <c r="U31" i="4" a="1"/>
  <c r="U31" i="4" s="1"/>
  <c r="V31" i="4" a="1"/>
  <c r="V31" i="4" s="1"/>
  <c r="S110" i="4" a="1"/>
  <c r="S110" i="4" s="1"/>
  <c r="W110" i="4" s="1"/>
  <c r="V110" i="4" a="1"/>
  <c r="V110" i="4" s="1"/>
  <c r="T110" i="4" a="1"/>
  <c r="T110" i="4" s="1"/>
  <c r="U110" i="4" a="1"/>
  <c r="U110" i="4" s="1"/>
  <c r="S89" i="4" a="1"/>
  <c r="S89" i="4" s="1"/>
  <c r="T89" i="4" a="1"/>
  <c r="T89" i="4" s="1"/>
  <c r="U89" i="4" a="1"/>
  <c r="U89" i="4" s="1"/>
  <c r="V89" i="4" a="1"/>
  <c r="V89" i="4" s="1"/>
  <c r="U225" i="4" a="1"/>
  <c r="U225" i="4" s="1"/>
  <c r="V225" i="4" a="1"/>
  <c r="V225" i="4" s="1"/>
  <c r="T225" i="4" a="1"/>
  <c r="T225" i="4" s="1"/>
  <c r="S225" i="4" a="1"/>
  <c r="S225" i="4" s="1"/>
  <c r="S37" i="4" a="1"/>
  <c r="S37" i="4" s="1"/>
  <c r="T37" i="4" a="1"/>
  <c r="T37" i="4" s="1"/>
  <c r="U37" i="4" a="1"/>
  <c r="U37" i="4" s="1"/>
  <c r="V37" i="4" a="1"/>
  <c r="V37" i="4" s="1"/>
  <c r="V232" i="4" a="1"/>
  <c r="V232" i="4" s="1"/>
  <c r="S232" i="4" a="1"/>
  <c r="S232" i="4" s="1"/>
  <c r="T232" i="4" a="1"/>
  <c r="T232" i="4" s="1"/>
  <c r="U232" i="4" a="1"/>
  <c r="U232" i="4" s="1"/>
  <c r="S128" i="4" a="1"/>
  <c r="S128" i="4" s="1"/>
  <c r="V128" i="4" a="1"/>
  <c r="V128" i="4" s="1"/>
  <c r="T128" i="4" a="1"/>
  <c r="T128" i="4" s="1"/>
  <c r="U128" i="4" a="1"/>
  <c r="U128" i="4" s="1"/>
  <c r="S146" i="4" a="1"/>
  <c r="S146" i="4" s="1"/>
  <c r="W146" i="4" s="1"/>
  <c r="V146" i="4" a="1"/>
  <c r="V146" i="4" s="1"/>
  <c r="T146" i="4" a="1"/>
  <c r="T146" i="4" s="1"/>
  <c r="U146" i="4" a="1"/>
  <c r="U146" i="4" s="1"/>
  <c r="V216" i="4" a="1"/>
  <c r="V216" i="4" s="1"/>
  <c r="U216" i="4" a="1"/>
  <c r="U216" i="4" s="1"/>
  <c r="S216" i="4" a="1"/>
  <c r="S216" i="4" s="1"/>
  <c r="T216" i="4" a="1"/>
  <c r="T216" i="4" s="1"/>
  <c r="S247" i="4" a="1"/>
  <c r="S247" i="4" s="1"/>
  <c r="W247" i="4" s="1"/>
  <c r="U247" i="4" a="1"/>
  <c r="U247" i="4" s="1"/>
  <c r="V247" i="4" a="1"/>
  <c r="V247" i="4" s="1"/>
  <c r="T247" i="4" a="1"/>
  <c r="T247" i="4" s="1"/>
  <c r="T64" i="4" a="1"/>
  <c r="T64" i="4" s="1"/>
  <c r="U64" i="4" a="1"/>
  <c r="U64" i="4" s="1"/>
  <c r="V64" i="4" a="1"/>
  <c r="V64" i="4" s="1"/>
  <c r="S64" i="4" a="1"/>
  <c r="S64" i="4" s="1"/>
  <c r="W64" i="4" s="1"/>
  <c r="V30" i="4" a="1"/>
  <c r="V30" i="4" s="1"/>
  <c r="U30" i="4" a="1"/>
  <c r="U30" i="4" s="1"/>
  <c r="T30" i="4" a="1"/>
  <c r="T30" i="4" s="1"/>
  <c r="S30" i="4" a="1"/>
  <c r="S30" i="4" s="1"/>
  <c r="V112" i="4" a="1"/>
  <c r="V112" i="4" s="1"/>
  <c r="U112" i="4" a="1"/>
  <c r="U112" i="4" s="1"/>
  <c r="S112" i="4" a="1"/>
  <c r="S112" i="4" s="1"/>
  <c r="T112" i="4" a="1"/>
  <c r="T112" i="4" s="1"/>
  <c r="T234" i="4" a="1"/>
  <c r="T234" i="4" s="1"/>
  <c r="U234" i="4" a="1"/>
  <c r="U234" i="4" s="1"/>
  <c r="V234" i="4" a="1"/>
  <c r="V234" i="4" s="1"/>
  <c r="S234" i="4" a="1"/>
  <c r="S234" i="4" s="1"/>
  <c r="V56" i="4" a="1"/>
  <c r="V56" i="4" s="1"/>
  <c r="S56" i="4" a="1"/>
  <c r="S56" i="4" s="1"/>
  <c r="T56" i="4" a="1"/>
  <c r="T56" i="4" s="1"/>
  <c r="U56" i="4" a="1"/>
  <c r="U56" i="4" s="1"/>
  <c r="S57" i="4" a="1"/>
  <c r="S57" i="4" s="1"/>
  <c r="W57" i="4" s="1"/>
  <c r="V57" i="4" a="1"/>
  <c r="V57" i="4" s="1"/>
  <c r="T57" i="4" a="1"/>
  <c r="T57" i="4" s="1"/>
  <c r="U57" i="4" a="1"/>
  <c r="U57" i="4" s="1"/>
  <c r="V27" i="4" a="1"/>
  <c r="V27" i="4" s="1"/>
  <c r="S27" i="4" a="1"/>
  <c r="S27" i="4" s="1"/>
  <c r="T27" i="4" a="1"/>
  <c r="T27" i="4" s="1"/>
  <c r="U27" i="4" a="1"/>
  <c r="U27" i="4" s="1"/>
  <c r="W149" i="4"/>
  <c r="W158" i="4"/>
  <c r="W148" i="4"/>
  <c r="W159" i="4"/>
  <c r="S51" i="4" a="1"/>
  <c r="S51" i="4" s="1"/>
  <c r="T51" i="4" a="1"/>
  <c r="T51" i="4" s="1"/>
  <c r="U51" i="4" a="1"/>
  <c r="U51" i="4" s="1"/>
  <c r="V51" i="4" a="1"/>
  <c r="V51" i="4" s="1"/>
  <c r="T160" i="4" a="1"/>
  <c r="T160" i="4" s="1"/>
  <c r="V160" i="4" a="1"/>
  <c r="V160" i="4" s="1"/>
  <c r="S160" i="4" a="1"/>
  <c r="S160" i="4" s="1"/>
  <c r="U160" i="4" a="1"/>
  <c r="U160" i="4" s="1"/>
  <c r="U248" i="4" a="1"/>
  <c r="U248" i="4" s="1"/>
  <c r="S248" i="4" a="1"/>
  <c r="S248" i="4" s="1"/>
  <c r="T248" i="4" a="1"/>
  <c r="T248" i="4" s="1"/>
  <c r="V248" i="4" a="1"/>
  <c r="V248" i="4" s="1"/>
  <c r="U213" i="4" a="1"/>
  <c r="U213" i="4" s="1"/>
  <c r="V213" i="4" a="1"/>
  <c r="V213" i="4" s="1"/>
  <c r="T213" i="4" a="1"/>
  <c r="T213" i="4" s="1"/>
  <c r="S213" i="4" a="1"/>
  <c r="S213" i="4" s="1"/>
  <c r="U131" i="4" a="1"/>
  <c r="U131" i="4" s="1"/>
  <c r="V131" i="4" a="1"/>
  <c r="V131" i="4" s="1"/>
  <c r="T131" i="4" a="1"/>
  <c r="T131" i="4" s="1"/>
  <c r="S131" i="4" a="1"/>
  <c r="S131" i="4" s="1"/>
  <c r="W131" i="4" s="1"/>
  <c r="S119" i="4" a="1"/>
  <c r="S119" i="4" s="1"/>
  <c r="W119" i="4" s="1"/>
  <c r="U119" i="4" a="1"/>
  <c r="U119" i="4" s="1"/>
  <c r="V119" i="4" a="1"/>
  <c r="V119" i="4" s="1"/>
  <c r="T119" i="4" a="1"/>
  <c r="T119" i="4" s="1"/>
  <c r="W82" i="4"/>
  <c r="W94" i="4"/>
  <c r="V154" i="4" a="1"/>
  <c r="V154" i="4" s="1"/>
  <c r="U154" i="4" a="1"/>
  <c r="U154" i="4" s="1"/>
  <c r="S154" i="4" a="1"/>
  <c r="S154" i="4" s="1"/>
  <c r="T154" i="4" a="1"/>
  <c r="T154" i="4" s="1"/>
  <c r="S244" i="4" a="1"/>
  <c r="S244" i="4" s="1"/>
  <c r="T244" i="4" a="1"/>
  <c r="T244" i="4" s="1"/>
  <c r="U244" i="4" a="1"/>
  <c r="U244" i="4" s="1"/>
  <c r="V244" i="4" a="1"/>
  <c r="V244" i="4" s="1"/>
  <c r="T204" i="4" a="1"/>
  <c r="T204" i="4" s="1"/>
  <c r="U204" i="4" a="1"/>
  <c r="U204" i="4" s="1"/>
  <c r="S204" i="4" a="1"/>
  <c r="S204" i="4" s="1"/>
  <c r="V204" i="4" a="1"/>
  <c r="V204" i="4" s="1"/>
  <c r="S70" i="4" a="1"/>
  <c r="S70" i="4" s="1"/>
  <c r="U70" i="4" a="1"/>
  <c r="U70" i="4" s="1"/>
  <c r="V70" i="4" a="1"/>
  <c r="V70" i="4" s="1"/>
  <c r="T70" i="4" a="1"/>
  <c r="T70" i="4" s="1"/>
  <c r="S220" i="4" a="1"/>
  <c r="S220" i="4" s="1"/>
  <c r="V220" i="4" a="1"/>
  <c r="V220" i="4" s="1"/>
  <c r="T220" i="4" a="1"/>
  <c r="T220" i="4" s="1"/>
  <c r="U220" i="4" a="1"/>
  <c r="U220" i="4" s="1"/>
  <c r="T144" i="4" a="1"/>
  <c r="T144" i="4" s="1"/>
  <c r="S144" i="4" a="1"/>
  <c r="S144" i="4" s="1"/>
  <c r="U144" i="4" a="1"/>
  <c r="U144" i="4" s="1"/>
  <c r="V144" i="4" a="1"/>
  <c r="V144" i="4" s="1"/>
  <c r="V36" i="4" a="1"/>
  <c r="V36" i="4" s="1"/>
  <c r="T36" i="4" a="1"/>
  <c r="T36" i="4" s="1"/>
  <c r="U36" i="4" a="1"/>
  <c r="U36" i="4" s="1"/>
  <c r="S36" i="4" a="1"/>
  <c r="S36" i="4" s="1"/>
  <c r="U169" i="4" a="1"/>
  <c r="U169" i="4" s="1"/>
  <c r="V169" i="4" a="1"/>
  <c r="V169" i="4" s="1"/>
  <c r="T169" i="4" a="1"/>
  <c r="T169" i="4" s="1"/>
  <c r="S169" i="4" a="1"/>
  <c r="S169" i="4" s="1"/>
  <c r="W169" i="4" s="1"/>
  <c r="T99" i="4" a="1"/>
  <c r="T99" i="4" s="1"/>
  <c r="S99" i="4" a="1"/>
  <c r="S99" i="4" s="1"/>
  <c r="W99" i="4" s="1"/>
  <c r="U99" i="4" a="1"/>
  <c r="U99" i="4" s="1"/>
  <c r="V99" i="4" a="1"/>
  <c r="V99" i="4" s="1"/>
  <c r="V266" i="4" a="1"/>
  <c r="V266" i="4" s="1"/>
  <c r="S266" i="4" a="1"/>
  <c r="S266" i="4" s="1"/>
  <c r="T266" i="4" a="1"/>
  <c r="T266" i="4" s="1"/>
  <c r="U266" i="4" a="1"/>
  <c r="U266" i="4" s="1"/>
  <c r="S6" i="4" a="1"/>
  <c r="S6" i="4" s="1"/>
  <c r="T6" i="4" a="1"/>
  <c r="T6" i="4" s="1"/>
  <c r="U6" i="4" a="1"/>
  <c r="U6" i="4" s="1"/>
  <c r="V6" i="4" a="1"/>
  <c r="V6" i="4" s="1"/>
  <c r="V50" i="4" a="1"/>
  <c r="V50" i="4" s="1"/>
  <c r="U50" i="4" a="1"/>
  <c r="U50" i="4" s="1"/>
  <c r="T50" i="4" a="1"/>
  <c r="T50" i="4" s="1"/>
  <c r="S50" i="4" a="1"/>
  <c r="S50" i="4" s="1"/>
  <c r="W50" i="4" s="1"/>
  <c r="V102" i="4" a="1"/>
  <c r="V102" i="4" s="1"/>
  <c r="U102" i="4" a="1"/>
  <c r="U102" i="4" s="1"/>
  <c r="S102" i="4" a="1"/>
  <c r="S102" i="4" s="1"/>
  <c r="T102" i="4" a="1"/>
  <c r="T102" i="4" s="1"/>
  <c r="S87" i="4" a="1"/>
  <c r="S87" i="4" s="1"/>
  <c r="T87" i="4" a="1"/>
  <c r="T87" i="4" s="1"/>
  <c r="U87" i="4" a="1"/>
  <c r="U87" i="4" s="1"/>
  <c r="V87" i="4" a="1"/>
  <c r="V87" i="4" s="1"/>
  <c r="S3" i="4" a="1"/>
  <c r="S3" i="4" s="1"/>
  <c r="T3" i="4" a="1"/>
  <c r="T3" i="4" s="1"/>
  <c r="U3" i="4" a="1"/>
  <c r="U3" i="4" s="1"/>
  <c r="V3" i="4" a="1"/>
  <c r="V3" i="4" s="1"/>
  <c r="S171" i="4" a="1"/>
  <c r="S171" i="4" s="1"/>
  <c r="U171" i="4" a="1"/>
  <c r="U171" i="4" s="1"/>
  <c r="V171" i="4" a="1"/>
  <c r="V171" i="4" s="1"/>
  <c r="T171" i="4" a="1"/>
  <c r="T171" i="4" s="1"/>
  <c r="S116" i="4" a="1"/>
  <c r="S116" i="4" s="1"/>
  <c r="V116" i="4" a="1"/>
  <c r="V116" i="4" s="1"/>
  <c r="T116" i="4" a="1"/>
  <c r="T116" i="4" s="1"/>
  <c r="U116" i="4" a="1"/>
  <c r="U116" i="4" s="1"/>
  <c r="V170" i="4" a="1"/>
  <c r="V170" i="4" s="1"/>
  <c r="T170" i="4" a="1"/>
  <c r="T170" i="4" s="1"/>
  <c r="U170" i="4" a="1"/>
  <c r="U170" i="4" s="1"/>
  <c r="S170" i="4" a="1"/>
  <c r="S170" i="4" s="1"/>
  <c r="W170" i="4" s="1"/>
  <c r="U145" i="4" a="1"/>
  <c r="U145" i="4" s="1"/>
  <c r="V145" i="4" a="1"/>
  <c r="V145" i="4" s="1"/>
  <c r="T145" i="4" a="1"/>
  <c r="T145" i="4" s="1"/>
  <c r="S145" i="4" a="1"/>
  <c r="S145" i="4" s="1"/>
  <c r="U75" i="4" a="1"/>
  <c r="U75" i="4" s="1"/>
  <c r="V75" i="4" a="1"/>
  <c r="V75" i="4" s="1"/>
  <c r="T75" i="4" a="1"/>
  <c r="T75" i="4" s="1"/>
  <c r="S75" i="4" a="1"/>
  <c r="S75" i="4" s="1"/>
  <c r="W75" i="4" s="1"/>
  <c r="U92" i="4" a="1"/>
  <c r="U92" i="4" s="1"/>
  <c r="V92" i="4" a="1"/>
  <c r="V92" i="4" s="1"/>
  <c r="T92" i="4" a="1"/>
  <c r="T92" i="4" s="1"/>
  <c r="S92" i="4" a="1"/>
  <c r="S92" i="4" s="1"/>
  <c r="V5" i="4" a="1"/>
  <c r="V5" i="4" s="1"/>
  <c r="U5" i="4" a="1"/>
  <c r="U5" i="4" s="1"/>
  <c r="S5" i="4" a="1"/>
  <c r="S5" i="4" s="1"/>
  <c r="W5" i="4" s="1"/>
  <c r="T5" i="4" a="1"/>
  <c r="T5" i="4" s="1"/>
  <c r="U217" i="4" a="1"/>
  <c r="U217" i="4" s="1"/>
  <c r="S217" i="4" a="1"/>
  <c r="S217" i="4" s="1"/>
  <c r="W217" i="4" s="1"/>
  <c r="T217" i="4" a="1"/>
  <c r="T217" i="4" s="1"/>
  <c r="V217" i="4" a="1"/>
  <c r="V217" i="4" s="1"/>
  <c r="U185" i="4" a="1"/>
  <c r="U185" i="4" s="1"/>
  <c r="V185" i="4" a="1"/>
  <c r="V185" i="4" s="1"/>
  <c r="T185" i="4" a="1"/>
  <c r="T185" i="4" s="1"/>
  <c r="S185" i="4" a="1"/>
  <c r="S185" i="4" s="1"/>
  <c r="W185" i="4" s="1"/>
  <c r="S42" i="4" a="1"/>
  <c r="S42" i="4" s="1"/>
  <c r="T42" i="4" a="1"/>
  <c r="T42" i="4" s="1"/>
  <c r="U42" i="4" a="1"/>
  <c r="U42" i="4" s="1"/>
  <c r="V42" i="4" a="1"/>
  <c r="V42" i="4" s="1"/>
  <c r="S39" i="4" a="1"/>
  <c r="S39" i="4" s="1"/>
  <c r="V39" i="4" a="1"/>
  <c r="V39" i="4" s="1"/>
  <c r="T39" i="4" a="1"/>
  <c r="T39" i="4" s="1"/>
  <c r="U39" i="4" a="1"/>
  <c r="U39" i="4" s="1"/>
  <c r="T196" i="4" a="1"/>
  <c r="T196" i="4" s="1"/>
  <c r="U196" i="4" a="1"/>
  <c r="U196" i="4" s="1"/>
  <c r="S196" i="4" a="1"/>
  <c r="S196" i="4" s="1"/>
  <c r="V196" i="4" a="1"/>
  <c r="V196" i="4" s="1"/>
  <c r="S179" i="4" a="1"/>
  <c r="S179" i="4" s="1"/>
  <c r="T179" i="4" a="1"/>
  <c r="T179" i="4" s="1"/>
  <c r="U179" i="4" a="1"/>
  <c r="U179" i="4" s="1"/>
  <c r="V179" i="4" a="1"/>
  <c r="V179" i="4" s="1"/>
  <c r="T192" i="4" a="1"/>
  <c r="T192" i="4" s="1"/>
  <c r="U192" i="4" a="1"/>
  <c r="U192" i="4" s="1"/>
  <c r="S192" i="4" a="1"/>
  <c r="S192" i="4" s="1"/>
  <c r="V192" i="4" a="1"/>
  <c r="V192" i="4" s="1"/>
  <c r="T258" i="4" a="1"/>
  <c r="T258" i="4" s="1"/>
  <c r="U258" i="4" a="1"/>
  <c r="U258" i="4" s="1"/>
  <c r="V258" i="4" a="1"/>
  <c r="V258" i="4" s="1"/>
  <c r="S258" i="4" a="1"/>
  <c r="S258" i="4" s="1"/>
  <c r="W258" i="4" s="1"/>
  <c r="S139" i="4" a="1"/>
  <c r="S139" i="4" s="1"/>
  <c r="U139" i="4" a="1"/>
  <c r="U139" i="4" s="1"/>
  <c r="V139" i="4" a="1"/>
  <c r="V139" i="4" s="1"/>
  <c r="T139" i="4" a="1"/>
  <c r="T139" i="4" s="1"/>
  <c r="U32" i="4" a="1"/>
  <c r="U32" i="4" s="1"/>
  <c r="S32" i="4" a="1"/>
  <c r="S32" i="4" s="1"/>
  <c r="T32" i="4" a="1"/>
  <c r="T32" i="4" s="1"/>
  <c r="V32" i="4" a="1"/>
  <c r="V32" i="4" s="1"/>
  <c r="W76" i="4"/>
  <c r="W241" i="4"/>
  <c r="W83" i="4"/>
  <c r="S195" i="4" a="1"/>
  <c r="S195" i="4" s="1"/>
  <c r="T195" i="4" a="1"/>
  <c r="T195" i="4" s="1"/>
  <c r="U195" i="4" a="1"/>
  <c r="U195" i="4" s="1"/>
  <c r="V195" i="4" a="1"/>
  <c r="V195" i="4" s="1"/>
  <c r="W7" i="4"/>
  <c r="W226" i="4"/>
  <c r="W157" i="4"/>
  <c r="W22" i="4"/>
  <c r="W58" i="4"/>
  <c r="V186" i="4" a="1"/>
  <c r="V186" i="4" s="1"/>
  <c r="T186" i="4" a="1"/>
  <c r="T186" i="4" s="1"/>
  <c r="U186" i="4" a="1"/>
  <c r="U186" i="4" s="1"/>
  <c r="S186" i="4" a="1"/>
  <c r="S186" i="4" s="1"/>
  <c r="W186" i="4" s="1"/>
  <c r="V45" i="4" a="1"/>
  <c r="V45" i="4" s="1"/>
  <c r="U45" i="4" a="1"/>
  <c r="U45" i="4" s="1"/>
  <c r="T45" i="4" a="1"/>
  <c r="T45" i="4" s="1"/>
  <c r="S45" i="4" a="1"/>
  <c r="S45" i="4" s="1"/>
  <c r="V210" i="4" a="1"/>
  <c r="V210" i="4" s="1"/>
  <c r="T210" i="4" a="1"/>
  <c r="T210" i="4" s="1"/>
  <c r="U210" i="4" a="1"/>
  <c r="U210" i="4" s="1"/>
  <c r="S210" i="4" a="1"/>
  <c r="S210" i="4" s="1"/>
  <c r="W210" i="4" s="1"/>
  <c r="T188" i="4" a="1"/>
  <c r="T188" i="4" s="1"/>
  <c r="U188" i="4" a="1"/>
  <c r="U188" i="4" s="1"/>
  <c r="S188" i="4" a="1"/>
  <c r="S188" i="4" s="1"/>
  <c r="V188" i="4" a="1"/>
  <c r="V188" i="4" s="1"/>
  <c r="S260" i="4" a="1"/>
  <c r="S260" i="4" s="1"/>
  <c r="T260" i="4" a="1"/>
  <c r="T260" i="4" s="1"/>
  <c r="U260" i="4" a="1"/>
  <c r="U260" i="4" s="1"/>
  <c r="V260" i="4" a="1"/>
  <c r="V260" i="4" s="1"/>
  <c r="S167" i="4" a="1"/>
  <c r="S167" i="4" s="1"/>
  <c r="U167" i="4" a="1"/>
  <c r="U167" i="4" s="1"/>
  <c r="V167" i="4" a="1"/>
  <c r="V167" i="4" s="1"/>
  <c r="T167" i="4" a="1"/>
  <c r="T167" i="4" s="1"/>
  <c r="T14" i="4" a="1"/>
  <c r="T14" i="4" s="1"/>
  <c r="U14" i="4" a="1"/>
  <c r="U14" i="4" s="1"/>
  <c r="S14" i="4" a="1"/>
  <c r="S14" i="4" s="1"/>
  <c r="V14" i="4" a="1"/>
  <c r="V14" i="4" s="1"/>
  <c r="V113" i="4" a="1"/>
  <c r="V113" i="4" s="1"/>
  <c r="T113" i="4" a="1"/>
  <c r="T113" i="4" s="1"/>
  <c r="U113" i="4" a="1"/>
  <c r="U113" i="4" s="1"/>
  <c r="S113" i="4" a="1"/>
  <c r="S113" i="4" s="1"/>
  <c r="S199" i="4" a="1"/>
  <c r="S199" i="4" s="1"/>
  <c r="U199" i="4" a="1"/>
  <c r="U199" i="4" s="1"/>
  <c r="V199" i="4" a="1"/>
  <c r="V199" i="4" s="1"/>
  <c r="T199" i="4" a="1"/>
  <c r="T199" i="4" s="1"/>
  <c r="S230" i="4" a="1"/>
  <c r="S230" i="4" s="1"/>
  <c r="U230" i="4" a="1"/>
  <c r="U230" i="4" s="1"/>
  <c r="V230" i="4" a="1"/>
  <c r="V230" i="4" s="1"/>
  <c r="T230" i="4" a="1"/>
  <c r="T230" i="4" s="1"/>
  <c r="V261" i="4" a="1"/>
  <c r="V261" i="4" s="1"/>
  <c r="T261" i="4" a="1"/>
  <c r="T261" i="4" s="1"/>
  <c r="U261" i="4" a="1"/>
  <c r="U261" i="4" s="1"/>
  <c r="S261" i="4" a="1"/>
  <c r="S261" i="4" s="1"/>
  <c r="W261" i="4" s="1"/>
  <c r="V202" i="4" a="1"/>
  <c r="V202" i="4" s="1"/>
  <c r="T202" i="4" a="1"/>
  <c r="T202" i="4" s="1"/>
  <c r="U202" i="4" a="1"/>
  <c r="U202" i="4" s="1"/>
  <c r="S202" i="4" a="1"/>
  <c r="S202" i="4" s="1"/>
  <c r="S233" i="4" a="1"/>
  <c r="S233" i="4" s="1"/>
  <c r="T233" i="4" a="1"/>
  <c r="T233" i="4" s="1"/>
  <c r="U233" i="4" a="1"/>
  <c r="U233" i="4" s="1"/>
  <c r="V233" i="4" a="1"/>
  <c r="V233" i="4" s="1"/>
  <c r="S103" i="4" a="1"/>
  <c r="S103" i="4" s="1"/>
  <c r="T103" i="4" a="1"/>
  <c r="T103" i="4" s="1"/>
  <c r="U103" i="4" a="1"/>
  <c r="U103" i="4" s="1"/>
  <c r="V103" i="4" a="1"/>
  <c r="V103" i="4" s="1"/>
  <c r="S223" i="4" a="1"/>
  <c r="S223" i="4" s="1"/>
  <c r="V223" i="4" a="1"/>
  <c r="V223" i="4" s="1"/>
  <c r="T223" i="4" a="1"/>
  <c r="T223" i="4" s="1"/>
  <c r="U223" i="4" a="1"/>
  <c r="U223" i="4" s="1"/>
  <c r="S40" i="4" a="1"/>
  <c r="S40" i="4" s="1"/>
  <c r="T40" i="4" a="1"/>
  <c r="T40" i="4" s="1"/>
  <c r="U40" i="4" a="1"/>
  <c r="U40" i="4" s="1"/>
  <c r="V40" i="4" a="1"/>
  <c r="V40" i="4" s="1"/>
  <c r="S151" i="4" a="1"/>
  <c r="S151" i="4" s="1"/>
  <c r="V151" i="4" a="1"/>
  <c r="V151" i="4" s="1"/>
  <c r="U151" i="4" a="1"/>
  <c r="U151" i="4" s="1"/>
  <c r="T151" i="4" a="1"/>
  <c r="T151" i="4" s="1"/>
  <c r="S132" i="4" a="1"/>
  <c r="S132" i="4" s="1"/>
  <c r="T132" i="4" a="1"/>
  <c r="T132" i="4" s="1"/>
  <c r="U132" i="4" a="1"/>
  <c r="U132" i="4" s="1"/>
  <c r="V132" i="4" a="1"/>
  <c r="V132" i="4" s="1"/>
  <c r="T61" i="4" a="1"/>
  <c r="T61" i="4" s="1"/>
  <c r="U61" i="4" a="1"/>
  <c r="U61" i="4" s="1"/>
  <c r="V61" i="4" a="1"/>
  <c r="V61" i="4" s="1"/>
  <c r="S61" i="4" a="1"/>
  <c r="S61" i="4" s="1"/>
  <c r="W61" i="4" s="1"/>
  <c r="S67" i="4" a="1"/>
  <c r="S67" i="4" s="1"/>
  <c r="T67" i="4" a="1"/>
  <c r="T67" i="4" s="1"/>
  <c r="V67" i="4" a="1"/>
  <c r="V67" i="4" s="1"/>
  <c r="U67" i="4" a="1"/>
  <c r="U67" i="4" s="1"/>
  <c r="V88" i="4" a="1"/>
  <c r="V88" i="4" s="1"/>
  <c r="U88" i="4" a="1"/>
  <c r="U88" i="4" s="1"/>
  <c r="T88" i="4" a="1"/>
  <c r="T88" i="4" s="1"/>
  <c r="S88" i="4" a="1"/>
  <c r="S88" i="4" s="1"/>
  <c r="W88" i="4" s="1"/>
  <c r="U254" i="4" a="1"/>
  <c r="U254" i="4" s="1"/>
  <c r="V254" i="4" a="1"/>
  <c r="V254" i="4" s="1"/>
  <c r="T254" i="4" a="1"/>
  <c r="T254" i="4" s="1"/>
  <c r="S254" i="4" a="1"/>
  <c r="S254" i="4" s="1"/>
  <c r="S163" i="4" a="1"/>
  <c r="S163" i="4" s="1"/>
  <c r="V163" i="4" a="1"/>
  <c r="V163" i="4" s="1"/>
  <c r="T163" i="4" a="1"/>
  <c r="T163" i="4" s="1"/>
  <c r="U163" i="4" a="1"/>
  <c r="U163" i="4" s="1"/>
  <c r="T4" i="4" a="1"/>
  <c r="T4" i="4" s="1"/>
  <c r="U4" i="4" a="1"/>
  <c r="U4" i="4" s="1"/>
  <c r="S4" i="4" a="1"/>
  <c r="S4" i="4" s="1"/>
  <c r="V4" i="4" a="1"/>
  <c r="V4" i="4" s="1"/>
  <c r="S16" i="4" a="1"/>
  <c r="S16" i="4" s="1"/>
  <c r="T16" i="4" a="1"/>
  <c r="T16" i="4" s="1"/>
  <c r="U16" i="4" a="1"/>
  <c r="U16" i="4" s="1"/>
  <c r="V16" i="4" a="1"/>
  <c r="V16" i="4" s="1"/>
  <c r="V73" i="4" a="1"/>
  <c r="V73" i="4" s="1"/>
  <c r="S73" i="4" a="1"/>
  <c r="S73" i="4" s="1"/>
  <c r="W73" i="4" s="1"/>
  <c r="T73" i="4" a="1"/>
  <c r="T73" i="4" s="1"/>
  <c r="U73" i="4" a="1"/>
  <c r="U73" i="4" s="1"/>
  <c r="S17" i="4" a="1"/>
  <c r="S17" i="4" s="1"/>
  <c r="T17" i="4" a="1"/>
  <c r="T17" i="4" s="1"/>
  <c r="V17" i="4" a="1"/>
  <c r="V17" i="4" s="1"/>
  <c r="U17" i="4" a="1"/>
  <c r="U17" i="4" s="1"/>
  <c r="T49" i="4" a="1"/>
  <c r="T49" i="4" s="1"/>
  <c r="U49" i="4" a="1"/>
  <c r="U49" i="4" s="1"/>
  <c r="S49" i="4" a="1"/>
  <c r="S49" i="4" s="1"/>
  <c r="V49" i="4" a="1"/>
  <c r="V49" i="4" s="1"/>
  <c r="W191" i="4"/>
  <c r="W203" i="4"/>
  <c r="W63" i="4"/>
  <c r="W140" i="4"/>
  <c r="W221" i="4"/>
  <c r="T81" i="4" a="1"/>
  <c r="T81" i="4" s="1"/>
  <c r="V81" i="4" a="1"/>
  <c r="V81" i="4" s="1"/>
  <c r="U81" i="4" a="1"/>
  <c r="U81" i="4" s="1"/>
  <c r="S81" i="4" a="1"/>
  <c r="S81" i="4" s="1"/>
  <c r="T200" i="4" a="1"/>
  <c r="T200" i="4" s="1"/>
  <c r="U200" i="4" a="1"/>
  <c r="U200" i="4" s="1"/>
  <c r="S200" i="4" a="1"/>
  <c r="S200" i="4" s="1"/>
  <c r="V200" i="4" a="1"/>
  <c r="V200" i="4" s="1"/>
  <c r="V218" i="4" a="1"/>
  <c r="V218" i="4" s="1"/>
  <c r="W218" i="4" s="1"/>
  <c r="T218" i="4" a="1"/>
  <c r="T218" i="4" s="1"/>
  <c r="U218" i="4" a="1"/>
  <c r="U218" i="4" s="1"/>
  <c r="S218" i="4" a="1"/>
  <c r="S218" i="4" s="1"/>
  <c r="V100" i="4" a="1"/>
  <c r="V100" i="4" s="1"/>
  <c r="U100" i="4" a="1"/>
  <c r="U100" i="4" s="1"/>
  <c r="T100" i="4" a="1"/>
  <c r="T100" i="4" s="1"/>
  <c r="S100" i="4" a="1"/>
  <c r="S100" i="4" s="1"/>
  <c r="W100" i="4" s="1"/>
  <c r="U26" i="4" a="1"/>
  <c r="U26" i="4" s="1"/>
  <c r="V26" i="4" a="1"/>
  <c r="V26" i="4" s="1"/>
  <c r="T26" i="4" a="1"/>
  <c r="T26" i="4" s="1"/>
  <c r="S26" i="4" a="1"/>
  <c r="S26" i="4" s="1"/>
  <c r="U90" i="4" a="1"/>
  <c r="U90" i="4" s="1"/>
  <c r="V90" i="4" a="1"/>
  <c r="V90" i="4" s="1"/>
  <c r="S90" i="4" a="1"/>
  <c r="S90" i="4" s="1"/>
  <c r="T90" i="4" a="1"/>
  <c r="T90" i="4" s="1"/>
  <c r="V69" i="4" a="1"/>
  <c r="V69" i="4" s="1"/>
  <c r="S69" i="4" a="1"/>
  <c r="S69" i="4" s="1"/>
  <c r="T69" i="4" a="1"/>
  <c r="T69" i="4" s="1"/>
  <c r="U69" i="4" a="1"/>
  <c r="U69" i="4" s="1"/>
  <c r="S107" i="4" a="1"/>
  <c r="S107" i="4" s="1"/>
  <c r="T107" i="4" a="1"/>
  <c r="T107" i="4" s="1"/>
  <c r="U107" i="4" a="1"/>
  <c r="U107" i="4" s="1"/>
  <c r="V107" i="4" a="1"/>
  <c r="V107" i="4" s="1"/>
  <c r="S130" i="4" a="1"/>
  <c r="S130" i="4" s="1"/>
  <c r="W130" i="4" s="1"/>
  <c r="T130" i="4" a="1"/>
  <c r="T130" i="4" s="1"/>
  <c r="U130" i="4" a="1"/>
  <c r="U130" i="4" s="1"/>
  <c r="V130" i="4" a="1"/>
  <c r="V130" i="4" s="1"/>
  <c r="T78" i="4" a="1"/>
  <c r="T78" i="4" s="1"/>
  <c r="U78" i="4" a="1"/>
  <c r="U78" i="4" s="1"/>
  <c r="V78" i="4" a="1"/>
  <c r="V78" i="4" s="1"/>
  <c r="S78" i="4" a="1"/>
  <c r="S78" i="4" s="1"/>
  <c r="W78" i="4" s="1"/>
  <c r="S187" i="4" a="1"/>
  <c r="S187" i="4" s="1"/>
  <c r="W187" i="4" s="1"/>
  <c r="U187" i="4" a="1"/>
  <c r="U187" i="4" s="1"/>
  <c r="V187" i="4" a="1"/>
  <c r="V187" i="4" s="1"/>
  <c r="T187" i="4" a="1"/>
  <c r="T187" i="4" s="1"/>
  <c r="U173" i="4" a="1"/>
  <c r="U173" i="4" s="1"/>
  <c r="V173" i="4" a="1"/>
  <c r="V173" i="4" s="1"/>
  <c r="T173" i="4" a="1"/>
  <c r="T173" i="4" s="1"/>
  <c r="S173" i="4" a="1"/>
  <c r="S173" i="4" s="1"/>
  <c r="W173" i="4" s="1"/>
  <c r="U97" i="4" a="1"/>
  <c r="U97" i="4" s="1"/>
  <c r="S97" i="4" a="1"/>
  <c r="S97" i="4" s="1"/>
  <c r="T97" i="4" a="1"/>
  <c r="T97" i="4" s="1"/>
  <c r="V97" i="4" a="1"/>
  <c r="V97" i="4" s="1"/>
  <c r="T165" i="4" a="1"/>
  <c r="T165" i="4" s="1"/>
  <c r="U165" i="4" a="1"/>
  <c r="U165" i="4" s="1"/>
  <c r="V165" i="4" a="1"/>
  <c r="V165" i="4" s="1"/>
  <c r="S165" i="4" a="1"/>
  <c r="S165" i="4" s="1"/>
  <c r="W165" i="4" s="1"/>
  <c r="V214" i="4" a="1"/>
  <c r="V214" i="4" s="1"/>
  <c r="S214" i="4" a="1"/>
  <c r="S214" i="4" s="1"/>
  <c r="T214" i="4" a="1"/>
  <c r="T214" i="4" s="1"/>
  <c r="U214" i="4" a="1"/>
  <c r="U214" i="4" s="1"/>
  <c r="V86" i="4" a="1"/>
  <c r="V86" i="4" s="1"/>
  <c r="S86" i="4" a="1"/>
  <c r="S86" i="4" s="1"/>
  <c r="T86" i="4" a="1"/>
  <c r="T86" i="4" s="1"/>
  <c r="U86" i="4" a="1"/>
  <c r="U86" i="4" s="1"/>
  <c r="S101" i="4" a="1"/>
  <c r="S101" i="4" s="1"/>
  <c r="W101" i="4" s="1"/>
  <c r="T101" i="4" a="1"/>
  <c r="T101" i="4" s="1"/>
  <c r="U101" i="4" a="1"/>
  <c r="U101" i="4" s="1"/>
  <c r="V101" i="4" a="1"/>
  <c r="V101" i="4" s="1"/>
  <c r="T164" i="4" a="1"/>
  <c r="T164" i="4" s="1"/>
  <c r="S164" i="4" a="1"/>
  <c r="S164" i="4" s="1"/>
  <c r="V164" i="4" a="1"/>
  <c r="V164" i="4" s="1"/>
  <c r="U164" i="4" a="1"/>
  <c r="U164" i="4" s="1"/>
  <c r="V206" i="4" a="1"/>
  <c r="V206" i="4" s="1"/>
  <c r="S206" i="4" a="1"/>
  <c r="S206" i="4" s="1"/>
  <c r="T206" i="4" a="1"/>
  <c r="T206" i="4" s="1"/>
  <c r="U206" i="4" a="1"/>
  <c r="U206" i="4" s="1"/>
  <c r="V84" i="4" a="1"/>
  <c r="V84" i="4" s="1"/>
  <c r="U84" i="4" a="1"/>
  <c r="U84" i="4" s="1"/>
  <c r="S84" i="4" a="1"/>
  <c r="S84" i="4" s="1"/>
  <c r="T84" i="4" a="1"/>
  <c r="T84" i="4" s="1"/>
  <c r="S55" i="4" a="1"/>
  <c r="S55" i="4" s="1"/>
  <c r="W55" i="4" s="1"/>
  <c r="T55" i="4" a="1"/>
  <c r="T55" i="4" s="1"/>
  <c r="U55" i="4" a="1"/>
  <c r="U55" i="4" s="1"/>
  <c r="V55" i="4" a="1"/>
  <c r="V55" i="4" s="1"/>
  <c r="S28" i="4" a="1"/>
  <c r="S28" i="4" s="1"/>
  <c r="V28" i="4" a="1"/>
  <c r="V28" i="4" s="1"/>
  <c r="U28" i="4" a="1"/>
  <c r="U28" i="4" s="1"/>
  <c r="T28" i="4" a="1"/>
  <c r="T28" i="4" s="1"/>
  <c r="U177" i="4" a="1"/>
  <c r="U177" i="4" s="1"/>
  <c r="V177" i="4" a="1"/>
  <c r="V177" i="4" s="1"/>
  <c r="T177" i="4" a="1"/>
  <c r="T177" i="4" s="1"/>
  <c r="S177" i="4" a="1"/>
  <c r="S177" i="4" s="1"/>
  <c r="S134" i="4" a="1"/>
  <c r="S134" i="4" s="1"/>
  <c r="T134" i="4" a="1"/>
  <c r="T134" i="4" s="1"/>
  <c r="U134" i="4" a="1"/>
  <c r="U134" i="4" s="1"/>
  <c r="V134" i="4" a="1"/>
  <c r="V134" i="4" s="1"/>
  <c r="U122" i="4" a="1"/>
  <c r="U122" i="4" s="1"/>
  <c r="S122" i="4" a="1"/>
  <c r="S122" i="4" s="1"/>
  <c r="T122" i="4" a="1"/>
  <c r="T122" i="4" s="1"/>
  <c r="V122" i="4" a="1"/>
  <c r="V122" i="4" s="1"/>
  <c r="T11" i="4" a="1"/>
  <c r="T11" i="4" s="1"/>
  <c r="U11" i="4" a="1"/>
  <c r="U11" i="4" s="1"/>
  <c r="S11" i="4" a="1"/>
  <c r="S11" i="4" s="1"/>
  <c r="V11" i="4" a="1"/>
  <c r="V11" i="4" s="1"/>
  <c r="U181" i="4" a="1"/>
  <c r="U181" i="4" s="1"/>
  <c r="V181" i="4" a="1"/>
  <c r="V181" i="4" s="1"/>
  <c r="T181" i="4" a="1"/>
  <c r="T181" i="4" s="1"/>
  <c r="S181" i="4" a="1"/>
  <c r="S181" i="4" s="1"/>
  <c r="U23" i="4" a="1"/>
  <c r="U23" i="4" s="1"/>
  <c r="V23" i="4" a="1"/>
  <c r="V23" i="4" s="1"/>
  <c r="S23" i="4" a="1"/>
  <c r="S23" i="4" s="1"/>
  <c r="T23" i="4" a="1"/>
  <c r="T23" i="4" s="1"/>
  <c r="T231" i="4" a="1"/>
  <c r="T231" i="4" s="1"/>
  <c r="U231" i="4" a="1"/>
  <c r="U231" i="4" s="1"/>
  <c r="V231" i="4" a="1"/>
  <c r="V231" i="4" s="1"/>
  <c r="S231" i="4" a="1"/>
  <c r="S231" i="4" s="1"/>
  <c r="V96" i="4" a="1"/>
  <c r="V96" i="4" s="1"/>
  <c r="U96" i="4" a="1"/>
  <c r="U96" i="4" s="1"/>
  <c r="T96" i="4" a="1"/>
  <c r="T96" i="4" s="1"/>
  <c r="S96" i="4" a="1"/>
  <c r="S96" i="4" s="1"/>
  <c r="W96" i="4" s="1"/>
  <c r="V229" i="4" a="1"/>
  <c r="V229" i="4" s="1"/>
  <c r="U229" i="4" a="1"/>
  <c r="U229" i="4" s="1"/>
  <c r="S229" i="4" a="1"/>
  <c r="S229" i="4" s="1"/>
  <c r="T229" i="4" a="1"/>
  <c r="T229" i="4" s="1"/>
  <c r="S54" i="4" a="1"/>
  <c r="S54" i="4" s="1"/>
  <c r="V54" i="4" a="1"/>
  <c r="V54" i="4" s="1"/>
  <c r="U54" i="4" a="1"/>
  <c r="U54" i="4" s="1"/>
  <c r="T54" i="4" a="1"/>
  <c r="T54" i="4" s="1"/>
  <c r="T152" i="4" a="1"/>
  <c r="T152" i="4" s="1"/>
  <c r="S152" i="4" a="1"/>
  <c r="S152" i="4" s="1"/>
  <c r="U152" i="4" a="1"/>
  <c r="U152" i="4" s="1"/>
  <c r="V152" i="4" a="1"/>
  <c r="V152" i="4" s="1"/>
  <c r="S126" i="4" a="1"/>
  <c r="S126" i="4" s="1"/>
  <c r="T126" i="4" a="1"/>
  <c r="T126" i="4" s="1"/>
  <c r="U126" i="4" a="1"/>
  <c r="U126" i="4" s="1"/>
  <c r="V126" i="4" a="1"/>
  <c r="V126" i="4" s="1"/>
  <c r="U252" i="4" a="1"/>
  <c r="U252" i="4" s="1"/>
  <c r="V252" i="4" a="1"/>
  <c r="V252" i="4" s="1"/>
  <c r="T252" i="4" a="1"/>
  <c r="T252" i="4" s="1"/>
  <c r="S252" i="4" a="1"/>
  <c r="S252" i="4" s="1"/>
  <c r="S77" i="4" a="1"/>
  <c r="S77" i="4" s="1"/>
  <c r="T77" i="4" a="1"/>
  <c r="T77" i="4" s="1"/>
  <c r="U77" i="4" a="1"/>
  <c r="U77" i="4" s="1"/>
  <c r="V77" i="4" a="1"/>
  <c r="V77" i="4" s="1"/>
  <c r="S212" i="4" a="1"/>
  <c r="S212" i="4" s="1"/>
  <c r="W212" i="4" s="1"/>
  <c r="T212" i="4" a="1"/>
  <c r="T212" i="4" s="1"/>
  <c r="U212" i="4" a="1"/>
  <c r="U212" i="4" s="1"/>
  <c r="V212" i="4" a="1"/>
  <c r="V212" i="4" s="1"/>
  <c r="V41" i="4" a="1"/>
  <c r="V41" i="4" s="1"/>
  <c r="S41" i="4" a="1"/>
  <c r="S41" i="4" s="1"/>
  <c r="T41" i="4" a="1"/>
  <c r="T41" i="4" s="1"/>
  <c r="U41" i="4" a="1"/>
  <c r="U41" i="4" s="1"/>
  <c r="V19" i="4" a="1"/>
  <c r="V19" i="4" s="1"/>
  <c r="U19" i="4" a="1"/>
  <c r="U19" i="4" s="1"/>
  <c r="S19" i="4" a="1"/>
  <c r="S19" i="4" s="1"/>
  <c r="T19" i="4" a="1"/>
  <c r="T19" i="4" s="1"/>
  <c r="T137" i="4" a="1"/>
  <c r="T137" i="4" s="1"/>
  <c r="V137" i="4" a="1"/>
  <c r="V137" i="4" s="1"/>
  <c r="U137" i="4" a="1"/>
  <c r="U137" i="4" s="1"/>
  <c r="S137" i="4" a="1"/>
  <c r="S137" i="4" s="1"/>
  <c r="W137" i="4" s="1"/>
  <c r="U85" i="4" a="1"/>
  <c r="U85" i="4" s="1"/>
  <c r="S85" i="4" a="1"/>
  <c r="S85" i="4" s="1"/>
  <c r="T85" i="4" a="1"/>
  <c r="T85" i="4" s="1"/>
  <c r="V85" i="4" a="1"/>
  <c r="V85" i="4" s="1"/>
  <c r="V72" i="4" a="1"/>
  <c r="V72" i="4" s="1"/>
  <c r="T72" i="4" a="1"/>
  <c r="T72" i="4" s="1"/>
  <c r="U72" i="4" a="1"/>
  <c r="U72" i="4" s="1"/>
  <c r="S72" i="4" a="1"/>
  <c r="S72" i="4" s="1"/>
  <c r="W72" i="4" s="1"/>
  <c r="S13" i="4" a="1"/>
  <c r="S13" i="4" s="1"/>
  <c r="W13" i="4" s="1"/>
  <c r="U13" i="4" a="1"/>
  <c r="U13" i="4" s="1"/>
  <c r="V13" i="4" a="1"/>
  <c r="V13" i="4" s="1"/>
  <c r="T13" i="4" a="1"/>
  <c r="T13" i="4" s="1"/>
  <c r="U197" i="4" a="1"/>
  <c r="U197" i="4" s="1"/>
  <c r="V197" i="4" a="1"/>
  <c r="V197" i="4" s="1"/>
  <c r="T197" i="4" a="1"/>
  <c r="T197" i="4" s="1"/>
  <c r="S197" i="4" a="1"/>
  <c r="S197" i="4" s="1"/>
  <c r="W197" i="4" s="1"/>
  <c r="U193" i="4" a="1"/>
  <c r="U193" i="4" s="1"/>
  <c r="V193" i="4" a="1"/>
  <c r="V193" i="4" s="1"/>
  <c r="T193" i="4" a="1"/>
  <c r="T193" i="4" s="1"/>
  <c r="S193" i="4" a="1"/>
  <c r="S193" i="4" s="1"/>
  <c r="V251" i="4" a="1"/>
  <c r="V251" i="4" s="1"/>
  <c r="S251" i="4" a="1"/>
  <c r="S251" i="4" s="1"/>
  <c r="T251" i="4" a="1"/>
  <c r="T251" i="4" s="1"/>
  <c r="U251" i="4" a="1"/>
  <c r="U251" i="4" s="1"/>
  <c r="W106" i="4"/>
  <c r="W201" i="4"/>
  <c r="W189" i="4"/>
  <c r="V111" i="4" a="1"/>
  <c r="V111" i="4" s="1"/>
  <c r="S111" i="4" a="1"/>
  <c r="S111" i="4" s="1"/>
  <c r="T111" i="4" a="1"/>
  <c r="T111" i="4" s="1"/>
  <c r="U111" i="4" a="1"/>
  <c r="U111" i="4" s="1"/>
  <c r="V12" i="4" a="1"/>
  <c r="V12" i="4" s="1"/>
  <c r="U12" i="4" a="1"/>
  <c r="U12" i="4" s="1"/>
  <c r="S12" i="4" a="1"/>
  <c r="S12" i="4" s="1"/>
  <c r="T12" i="4" a="1"/>
  <c r="T12" i="4" s="1"/>
  <c r="W34" i="4"/>
  <c r="W12" i="4" l="1"/>
  <c r="W85" i="4"/>
  <c r="W152" i="4"/>
  <c r="W122" i="4"/>
  <c r="W206" i="4"/>
  <c r="W214" i="4"/>
  <c r="W97" i="4"/>
  <c r="W69" i="4"/>
  <c r="W49" i="4"/>
  <c r="W4" i="4"/>
  <c r="W188" i="4"/>
  <c r="W192" i="4"/>
  <c r="W196" i="4"/>
  <c r="W102" i="4"/>
  <c r="W204" i="4"/>
  <c r="W154" i="4"/>
  <c r="W53" i="4"/>
  <c r="W65" i="4"/>
  <c r="W174" i="4"/>
  <c r="W120" i="4"/>
  <c r="W124" i="4"/>
  <c r="W238" i="4"/>
  <c r="W115" i="4"/>
  <c r="W59" i="4"/>
  <c r="W135" i="4"/>
  <c r="W132" i="4"/>
  <c r="W40" i="4"/>
  <c r="W103" i="4"/>
  <c r="W230" i="4"/>
  <c r="W167" i="4"/>
  <c r="W139" i="4"/>
  <c r="W42" i="4"/>
  <c r="W116" i="4"/>
  <c r="W3" i="4"/>
  <c r="W6" i="4"/>
  <c r="W220" i="4"/>
  <c r="W112" i="4"/>
  <c r="W216" i="4"/>
  <c r="W198" i="4"/>
  <c r="W245" i="4"/>
  <c r="W209" i="4"/>
  <c r="W162" i="4"/>
  <c r="W240" i="4"/>
  <c r="W190" i="4"/>
  <c r="W23" i="4"/>
  <c r="W248" i="4"/>
  <c r="W27" i="4"/>
  <c r="W56" i="4"/>
  <c r="W80" i="4"/>
  <c r="W20" i="4"/>
  <c r="W2" i="4"/>
  <c r="W52" i="4"/>
  <c r="W21" i="4"/>
  <c r="W236" i="4"/>
  <c r="W25" i="4"/>
  <c r="W138" i="4"/>
  <c r="W118" i="4"/>
  <c r="W91" i="4"/>
  <c r="W14" i="4"/>
  <c r="W51" i="4"/>
  <c r="W128" i="4"/>
  <c r="W37" i="4"/>
  <c r="W89" i="4"/>
  <c r="W31" i="4"/>
  <c r="W67" i="4"/>
  <c r="W84" i="4"/>
  <c r="W90" i="4"/>
  <c r="W111" i="4"/>
  <c r="W77" i="4"/>
  <c r="W126" i="4"/>
  <c r="W54" i="4"/>
  <c r="W134" i="4"/>
  <c r="W28" i="4"/>
  <c r="W107" i="4"/>
  <c r="W32" i="4"/>
  <c r="W266" i="4"/>
  <c r="W144" i="4"/>
  <c r="W213" i="4"/>
  <c r="W30" i="4"/>
  <c r="W225" i="4"/>
  <c r="W95" i="4"/>
  <c r="W46" i="4"/>
  <c r="W175" i="4"/>
  <c r="W224" i="4"/>
  <c r="W29" i="4"/>
  <c r="W257" i="4"/>
  <c r="W74" i="4"/>
  <c r="W60" i="4"/>
  <c r="W114" i="4"/>
  <c r="W150" i="4"/>
  <c r="W109" i="4"/>
  <c r="W11" i="4"/>
  <c r="W200" i="4"/>
  <c r="W251" i="4"/>
  <c r="W164" i="4"/>
  <c r="W193" i="4"/>
  <c r="W252" i="4"/>
  <c r="W231" i="4"/>
  <c r="W181" i="4"/>
  <c r="W177" i="4"/>
  <c r="W26" i="4"/>
  <c r="W81" i="4"/>
  <c r="W17" i="4"/>
  <c r="W16" i="4"/>
  <c r="W163" i="4"/>
  <c r="W151" i="4"/>
  <c r="W223" i="4"/>
  <c r="W233" i="4"/>
  <c r="W199" i="4"/>
  <c r="W260" i="4"/>
  <c r="W179" i="4"/>
  <c r="W39" i="4"/>
  <c r="W171" i="4"/>
  <c r="W87" i="4"/>
  <c r="W70" i="4"/>
  <c r="W244" i="4"/>
  <c r="W160" i="4"/>
  <c r="W234" i="4"/>
  <c r="W104" i="4"/>
  <c r="W33" i="4"/>
  <c r="W62" i="4"/>
  <c r="W222" i="4"/>
  <c r="W265" i="4"/>
  <c r="W256" i="4"/>
  <c r="W263" i="4"/>
  <c r="W235" i="4"/>
  <c r="W41" i="4"/>
  <c r="W86" i="4"/>
  <c r="W19" i="4"/>
  <c r="W229" i="4"/>
  <c r="W254" i="4"/>
  <c r="W202" i="4"/>
  <c r="W113" i="4"/>
  <c r="W45" i="4"/>
  <c r="W195" i="4"/>
  <c r="W92" i="4"/>
  <c r="W145" i="4"/>
  <c r="W36" i="4"/>
  <c r="W232" i="4"/>
  <c r="W98" i="4"/>
  <c r="W215" i="4"/>
  <c r="W18" i="4"/>
  <c r="W24" i="4"/>
  <c r="W48" i="4"/>
  <c r="W183" i="4"/>
  <c r="W155" i="4"/>
  <c r="W246" i="4"/>
  <c r="W161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<sst xmlns="http://schemas.openxmlformats.org/spreadsheetml/2006/main" count="98" uniqueCount="62">
  <si>
    <t>Charging schedule model</t>
  </si>
  <si>
    <t>description: cars charge to their end SOC (State of Charge) and the charging power is limited to 11 kW</t>
  </si>
  <si>
    <t>id</t>
  </si>
  <si>
    <t>start time</t>
  </si>
  <si>
    <t>end time</t>
  </si>
  <si>
    <t>current SOC</t>
  </si>
  <si>
    <t>end SOC</t>
  </si>
  <si>
    <t>batt capacity</t>
  </si>
  <si>
    <t>needed SOC</t>
  </si>
  <si>
    <t>mode</t>
  </si>
  <si>
    <t>parking t</t>
  </si>
  <si>
    <t>priority points</t>
  </si>
  <si>
    <t>priority level</t>
  </si>
  <si>
    <t>charge</t>
  </si>
  <si>
    <t>Charging</t>
  </si>
  <si>
    <t>Standby</t>
  </si>
  <si>
    <t>Lähtötiedot</t>
  </si>
  <si>
    <t>Syötä arvo</t>
  </si>
  <si>
    <t>Yksikkö</t>
  </si>
  <si>
    <t>Lähtöaika</t>
  </si>
  <si>
    <t>hh:mm</t>
  </si>
  <si>
    <t>Haluttu varaus</t>
  </si>
  <si>
    <t>%</t>
  </si>
  <si>
    <t>Saapumisaika</t>
  </si>
  <si>
    <t>Akun kapasiteetti</t>
  </si>
  <si>
    <t>kWh</t>
  </si>
  <si>
    <t>Sallittu latausteho</t>
  </si>
  <si>
    <t>kW</t>
  </si>
  <si>
    <t>Laskut</t>
  </si>
  <si>
    <t>Ladattava varaus</t>
  </si>
  <si>
    <t>(kesto)</t>
  </si>
  <si>
    <t>Latauksen kesto</t>
  </si>
  <si>
    <t>h</t>
  </si>
  <si>
    <t>Käyttäjän syöttämät tiedot</t>
  </si>
  <si>
    <t>Laskettu</t>
  </si>
  <si>
    <t>Auto on ladattu klo</t>
  </si>
  <si>
    <t>Nykyinen aika</t>
  </si>
  <si>
    <t>Lataus/24h</t>
  </si>
  <si>
    <t>Prioriteettipisteet</t>
  </si>
  <si>
    <t>Parkkipaikalla yht.</t>
  </si>
  <si>
    <t>Park. aikaa jäljellä</t>
  </si>
  <si>
    <t>Ladattava kW yht.</t>
  </si>
  <si>
    <t>MUUTTUU LATAUKSEN EDETESSÄ</t>
  </si>
  <si>
    <t>Nyk. aika vaikuttaa</t>
  </si>
  <si>
    <t>Nyk. varaus vaikuttaa</t>
  </si>
  <si>
    <t>Ladattava varaus vaikuttaa</t>
  </si>
  <si>
    <t>auto1</t>
  </si>
  <si>
    <t>auto2</t>
  </si>
  <si>
    <t>auto3</t>
  </si>
  <si>
    <t>auto4</t>
  </si>
  <si>
    <t>Latauksen kesto h:m</t>
  </si>
  <si>
    <t>Aloitus block</t>
  </si>
  <si>
    <t>Kesto block</t>
  </si>
  <si>
    <t>Lopetus block</t>
  </si>
  <si>
    <t>yhteensä</t>
  </si>
  <si>
    <t xml:space="preserve">Akun varaus </t>
  </si>
  <si>
    <t>Laskee automaattisesti</t>
  </si>
  <si>
    <t>Matalin prioriteetti</t>
  </si>
  <si>
    <t>Kohde</t>
  </si>
  <si>
    <t>SKIP kpl</t>
  </si>
  <si>
    <t>uusi loppu</t>
  </si>
  <si>
    <t>vanha loppu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</si>
</sst>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"/>
  </numFmts>
  <fonts count="17" x14ac:knownFonts="1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2"/>
      <color rgb="FF3F3F3F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3"/>
      <name val="Times New Roman"/>
      <family val="1"/>
    </font>
    <font>
      <b/>
      <sz val="12"/>
      <color rgb="FF3F3F3F"/>
      <name val="Times New Roman"/>
      <family val="1"/>
    </font>
    <font>
      <u/>
      <sz val="12"/>
      <color theme="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7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2" tint="-0.249977111117893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7" fillId="2" borderId="5" applyNumberFormat="0" applyAlignment="0" applyProtection="0"/>
    <xf numFmtId="0" fontId="9" fillId="3" borderId="5" applyNumberFormat="0" applyAlignment="0" applyProtection="0"/>
    <xf numFmtId="0" fontId="10" fillId="6" borderId="7" applyNumberFormat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1" applyFont="1"/>
    <xf numFmtId="0" fontId="3" fillId="0" borderId="0" xfId="0" applyFont="1"/>
    <xf numFmtId="0" fontId="5" fillId="2" borderId="1" xfId="2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8"/>
    </xf>
    <xf numFmtId="164" fontId="3" fillId="0" borderId="0" xfId="0" applyNumberFormat="1" applyFont="1"/>
    <xf numFmtId="2" fontId="3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horizontal="right"/>
    </xf>
    <xf numFmtId="0" fontId="0" fillId="0" borderId="6" xfId="0" applyBorder="1"/>
    <xf numFmtId="164" fontId="9" fillId="3" borderId="5" xfId="4" applyNumberFormat="1"/>
    <xf numFmtId="0" fontId="0" fillId="0" borderId="0" xfId="0" applyAlignment="1">
      <alignment horizontal="right"/>
    </xf>
    <xf numFmtId="0" fontId="9" fillId="3" borderId="5" xfId="4" applyNumberFormat="1"/>
    <xf numFmtId="0" fontId="9" fillId="3" borderId="5" xfId="4"/>
    <xf numFmtId="0" fontId="8" fillId="0" borderId="6" xfId="0" applyFont="1" applyBorder="1"/>
    <xf numFmtId="0" fontId="8" fillId="0" borderId="6" xfId="0" applyFont="1" applyBorder="1" applyAlignment="1">
      <alignment horizontal="right"/>
    </xf>
    <xf numFmtId="0" fontId="7" fillId="2" borderId="5" xfId="3"/>
    <xf numFmtId="164" fontId="7" fillId="2" borderId="5" xfId="3" applyNumberFormat="1"/>
    <xf numFmtId="2" fontId="7" fillId="2" borderId="5" xfId="3" applyNumberFormat="1"/>
    <xf numFmtId="0" fontId="3" fillId="5" borderId="0" xfId="0" applyFont="1" applyFill="1"/>
    <xf numFmtId="0" fontId="11" fillId="0" borderId="0" xfId="0" applyFont="1"/>
    <xf numFmtId="0" fontId="7" fillId="2" borderId="5" xfId="3" applyAlignment="1">
      <alignment horizontal="right"/>
    </xf>
    <xf numFmtId="0" fontId="0" fillId="0" borderId="0" xfId="0" applyFill="1" applyBorder="1"/>
    <xf numFmtId="0" fontId="0" fillId="0" borderId="0" xfId="0" applyFont="1"/>
    <xf numFmtId="0" fontId="12" fillId="0" borderId="0" xfId="0" applyFont="1"/>
    <xf numFmtId="0" fontId="10" fillId="6" borderId="7" xfId="5"/>
    <xf numFmtId="165" fontId="7" fillId="2" borderId="5" xfId="3" applyNumberFormat="1"/>
    <xf numFmtId="164" fontId="7" fillId="2" borderId="9" xfId="3" applyNumberFormat="1" applyBorder="1"/>
    <xf numFmtId="164" fontId="7" fillId="2" borderId="8" xfId="3" applyNumberFormat="1" applyBorder="1"/>
    <xf numFmtId="0" fontId="0" fillId="0" borderId="0" xfId="0" applyBorder="1"/>
    <xf numFmtId="164" fontId="9" fillId="3" borderId="10" xfId="4" applyNumberFormat="1" applyBorder="1"/>
    <xf numFmtId="0" fontId="8" fillId="0" borderId="11" xfId="0" applyFont="1" applyBorder="1"/>
    <xf numFmtId="0" fontId="0" fillId="8" borderId="13" xfId="0" applyFont="1" applyFill="1" applyBorder="1" applyAlignment="1">
      <alignment horizontal="center" vertical="center" textRotation="90"/>
    </xf>
    <xf numFmtId="0" fontId="0" fillId="0" borderId="12" xfId="0" applyBorder="1"/>
    <xf numFmtId="0" fontId="0" fillId="0" borderId="0" xfId="0" applyNumberFormat="1"/>
    <xf numFmtId="1" fontId="0" fillId="0" borderId="0" xfId="0" applyNumberFormat="1"/>
    <xf numFmtId="0" fontId="0" fillId="9" borderId="0" xfId="0" applyFill="1" applyBorder="1"/>
    <xf numFmtId="0" fontId="16" fillId="13" borderId="0" xfId="0" applyFont="1" applyFill="1"/>
    <xf numFmtId="1" fontId="16" fillId="13" borderId="0" xfId="0" applyNumberFormat="1" applyFont="1" applyFill="1"/>
    <xf numFmtId="0" fontId="0" fillId="0" borderId="13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Fill="1"/>
    <xf numFmtId="0" fontId="15" fillId="10" borderId="0" xfId="6" applyNumberFormat="1"/>
    <xf numFmtId="0" fontId="15" fillId="10" borderId="0" xfId="6"/>
    <xf numFmtId="0" fontId="14" fillId="11" borderId="0" xfId="7" applyNumberFormat="1"/>
    <xf numFmtId="2" fontId="14" fillId="11" borderId="0" xfId="7" applyNumberFormat="1"/>
    <xf numFmtId="1" fontId="0" fillId="0" borderId="6" xfId="0" applyNumberFormat="1" applyBorder="1"/>
    <xf numFmtId="0" fontId="15" fillId="12" borderId="0" xfId="8" applyNumberFormat="1"/>
    <xf numFmtId="0" fontId="15" fillId="12" borderId="0" xfId="8"/>
    <xf numFmtId="0" fontId="0" fillId="7" borderId="12" xfId="0" applyFont="1" applyFill="1" applyBorder="1" applyAlignment="1">
      <alignment horizontal="center" vertical="center" textRotation="90"/>
    </xf>
    <xf numFmtId="164" fontId="10" fillId="6" borderId="14" xfId="5" applyNumberFormat="1" applyBorder="1" applyAlignment="1">
      <alignment horizontal="center"/>
    </xf>
    <xf numFmtId="164" fontId="10" fillId="6" borderId="15" xfId="5" applyNumberFormat="1" applyBorder="1" applyAlignment="1">
      <alignment horizontal="center"/>
    </xf>
    <xf numFmtId="164" fontId="10" fillId="6" borderId="16" xfId="5" applyNumberFormat="1" applyBorder="1" applyAlignment="1">
      <alignment horizontal="center"/>
    </xf>
    <xf numFmtId="0" fontId="0" fillId="7" borderId="12" xfId="0" applyFill="1" applyBorder="1" applyAlignment="1">
      <alignment horizontal="center" textRotation="90"/>
    </xf>
    <xf numFmtId="0" fontId="3" fillId="4" borderId="0" xfId="0" applyFont="1" applyFill="1" applyAlignment="1">
      <alignment horizontal="left"/>
    </xf>
  </cellXfs>
  <cellStyles count="9">
    <cellStyle name="20% - Accent4" xfId="7" builtinId="42"/>
    <cellStyle name="Accent4" xfId="6" builtinId="41"/>
    <cellStyle name="Accent6" xfId="8" builtinId="49"/>
    <cellStyle name="Calculation" xfId="3" builtinId="22"/>
    <cellStyle name="Check Cell" xfId="5" builtinId="23"/>
    <cellStyle name="Input 2" xfId="4" xr:uid="{2FBC75C4-373D-47C8-946B-2C92917167F7}"/>
    <cellStyle name="Normal" xfId="0" builtinId="0"/>
    <cellStyle name="Output" xfId="2" builtinId="21"/>
    <cellStyle name="Title" xfId="1" builtinId="15"/>
  </cellStyles>
  <dxfs count="19">
    <dxf>
      <font>
        <strike val="0"/>
        <outline val="0"/>
        <shadow val="0"/>
        <vertAlign val="baseline"/>
        <name val="Times New Roman"/>
        <family val="1"/>
        <scheme val="none"/>
      </font>
      <numFmt numFmtId="0" formatCode="General"/>
    </dxf>
    <dxf>
      <font>
        <strike val="0"/>
        <outline val="0"/>
        <shadow val="0"/>
        <vertAlign val="baseline"/>
        <name val="Times New Roman"/>
        <family val="1"/>
        <scheme val="none"/>
      </font>
      <border diagonalUp="0" diagonalDown="0">
        <left style="medium">
          <color rgb="FFFF0000"/>
        </left>
        <right style="medium">
          <color rgb="FFFF0000"/>
        </right>
        <top/>
        <bottom/>
        <vertical/>
        <horizontal/>
      </border>
    </dxf>
    <dxf>
      <font>
        <strike val="0"/>
        <outline val="0"/>
        <shadow val="0"/>
        <vertAlign val="baseline"/>
        <name val="Times New Roman"/>
        <family val="1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strike val="0"/>
        <outline val="0"/>
        <shadow val="0"/>
        <vertAlign val="baseline"/>
        <name val="Times New Roman"/>
        <family val="1"/>
        <scheme val="none"/>
      </font>
    </dxf>
    <dxf>
      <font>
        <strike val="0"/>
        <outline val="0"/>
        <shadow val="0"/>
        <vertAlign val="baseline"/>
        <name val="Times New Roman"/>
        <family val="1"/>
        <scheme val="none"/>
      </font>
    </dxf>
    <dxf>
      <font>
        <strike val="0"/>
        <outline val="0"/>
        <shadow val="0"/>
        <vertAlign val="baseline"/>
        <name val="Times New Roman"/>
        <family val="1"/>
        <scheme val="none"/>
      </font>
    </dxf>
    <dxf>
      <font>
        <strike val="0"/>
        <outline val="0"/>
        <shadow val="0"/>
        <vertAlign val="baseline"/>
        <name val="Times New Roman"/>
        <family val="1"/>
        <scheme val="none"/>
      </font>
    </dxf>
    <dxf>
      <font>
        <strike val="0"/>
        <outline val="0"/>
        <shadow val="0"/>
        <vertAlign val="baseline"/>
        <name val="Times New Roman"/>
        <family val="1"/>
        <scheme val="none"/>
      </font>
      <numFmt numFmtId="164" formatCode="h:mm;@"/>
    </dxf>
    <dxf>
      <font>
        <strike val="0"/>
        <outline val="0"/>
        <shadow val="0"/>
        <vertAlign val="baseline"/>
        <name val="Times New Roman"/>
        <family val="1"/>
        <scheme val="none"/>
      </font>
      <numFmt numFmtId="164" formatCode="h:mm;@"/>
    </dxf>
    <dxf>
      <font>
        <strike val="0"/>
        <outline val="0"/>
        <shadow val="0"/>
        <vertAlign val="baseline"/>
        <name val="Times New Roman"/>
        <family val="1"/>
        <scheme val="none"/>
      </font>
    </dxf>
    <dxf>
      <font>
        <strike val="0"/>
        <outline val="0"/>
        <shadow val="0"/>
        <vertAlign val="baseline"/>
        <name val="Times New Roman"/>
        <family val="1"/>
        <scheme val="none"/>
      </font>
    </dxf>
    <dxf>
      <font>
        <strike val="0"/>
        <outline val="0"/>
        <shadow val="0"/>
        <vertAlign val="baseline"/>
        <name val="Times New Roman"/>
        <family val="1"/>
        <scheme val="none"/>
      </font>
      <alignment horizontal="general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Alkutilanne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Aikataulu!$A$1</c:f>
              <c:strCache>
                <c:ptCount val="1"/>
                <c:pt idx="0">
                  <c:v>auto1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Aikataulu!$A$2:$A$720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9-4606-A735-820C90119180}"/>
            </c:ext>
          </c:extLst>
        </c:ser>
        <c:ser>
          <c:idx val="1"/>
          <c:order val="1"/>
          <c:tx>
            <c:strRef>
              <c:f>Aikataulu!$B$1</c:f>
              <c:strCache>
                <c:ptCount val="1"/>
                <c:pt idx="0">
                  <c:v>auto2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Aikataulu!$B$2:$B$720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9-4606-A735-820C90119180}"/>
            </c:ext>
          </c:extLst>
        </c:ser>
        <c:ser>
          <c:idx val="2"/>
          <c:order val="2"/>
          <c:tx>
            <c:strRef>
              <c:f>Aikataulu!$C$1</c:f>
              <c:strCache>
                <c:ptCount val="1"/>
                <c:pt idx="0">
                  <c:v>auto3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Aikataulu!$C$2:$C$720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9-4606-A735-820C90119180}"/>
            </c:ext>
          </c:extLst>
        </c:ser>
        <c:ser>
          <c:idx val="3"/>
          <c:order val="3"/>
          <c:tx>
            <c:strRef>
              <c:f>Aikataulu!$D$1</c:f>
              <c:strCache>
                <c:ptCount val="1"/>
                <c:pt idx="0">
                  <c:v>auto4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Aikataulu!$D$2:$D$720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3.6</c:v>
                </c:pt>
                <c:pt idx="197">
                  <c:v>3.6</c:v>
                </c:pt>
                <c:pt idx="198">
                  <c:v>3.6</c:v>
                </c:pt>
                <c:pt idx="199">
                  <c:v>3.6</c:v>
                </c:pt>
                <c:pt idx="200">
                  <c:v>3.6</c:v>
                </c:pt>
                <c:pt idx="201">
                  <c:v>3.6</c:v>
                </c:pt>
                <c:pt idx="202">
                  <c:v>3.6</c:v>
                </c:pt>
                <c:pt idx="203">
                  <c:v>3.6</c:v>
                </c:pt>
                <c:pt idx="204">
                  <c:v>3.6</c:v>
                </c:pt>
                <c:pt idx="205">
                  <c:v>3.6</c:v>
                </c:pt>
                <c:pt idx="206">
                  <c:v>3.6</c:v>
                </c:pt>
                <c:pt idx="207">
                  <c:v>3.6</c:v>
                </c:pt>
                <c:pt idx="208">
                  <c:v>3.6</c:v>
                </c:pt>
                <c:pt idx="209">
                  <c:v>3.6</c:v>
                </c:pt>
                <c:pt idx="210">
                  <c:v>3.6</c:v>
                </c:pt>
                <c:pt idx="211">
                  <c:v>3.6</c:v>
                </c:pt>
                <c:pt idx="212">
                  <c:v>3.6</c:v>
                </c:pt>
                <c:pt idx="213">
                  <c:v>3.6</c:v>
                </c:pt>
                <c:pt idx="214">
                  <c:v>3.6</c:v>
                </c:pt>
                <c:pt idx="215">
                  <c:v>3.6</c:v>
                </c:pt>
                <c:pt idx="216">
                  <c:v>3.6</c:v>
                </c:pt>
                <c:pt idx="217">
                  <c:v>3.6</c:v>
                </c:pt>
                <c:pt idx="218">
                  <c:v>3.6</c:v>
                </c:pt>
                <c:pt idx="219">
                  <c:v>3.6</c:v>
                </c:pt>
                <c:pt idx="220">
                  <c:v>3.6</c:v>
                </c:pt>
                <c:pt idx="221">
                  <c:v>3.6</c:v>
                </c:pt>
                <c:pt idx="222">
                  <c:v>3.6</c:v>
                </c:pt>
                <c:pt idx="223">
                  <c:v>3.6</c:v>
                </c:pt>
                <c:pt idx="224">
                  <c:v>3.6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3.6</c:v>
                </c:pt>
                <c:pt idx="235">
                  <c:v>3.6</c:v>
                </c:pt>
                <c:pt idx="236">
                  <c:v>3.6</c:v>
                </c:pt>
                <c:pt idx="237">
                  <c:v>3.6</c:v>
                </c:pt>
                <c:pt idx="238">
                  <c:v>3.6</c:v>
                </c:pt>
                <c:pt idx="239">
                  <c:v>3.6</c:v>
                </c:pt>
                <c:pt idx="240">
                  <c:v>3.6</c:v>
                </c:pt>
                <c:pt idx="241">
                  <c:v>3.6</c:v>
                </c:pt>
                <c:pt idx="242">
                  <c:v>3.6</c:v>
                </c:pt>
                <c:pt idx="243">
                  <c:v>3.6</c:v>
                </c:pt>
                <c:pt idx="244">
                  <c:v>3.6</c:v>
                </c:pt>
                <c:pt idx="245">
                  <c:v>3.6</c:v>
                </c:pt>
                <c:pt idx="246">
                  <c:v>3.6</c:v>
                </c:pt>
                <c:pt idx="247">
                  <c:v>3.6</c:v>
                </c:pt>
                <c:pt idx="248">
                  <c:v>3.6</c:v>
                </c:pt>
                <c:pt idx="249">
                  <c:v>3.6</c:v>
                </c:pt>
                <c:pt idx="250">
                  <c:v>3.6</c:v>
                </c:pt>
                <c:pt idx="251">
                  <c:v>3.6</c:v>
                </c:pt>
                <c:pt idx="252">
                  <c:v>3.6</c:v>
                </c:pt>
                <c:pt idx="253">
                  <c:v>3.6</c:v>
                </c:pt>
                <c:pt idx="254">
                  <c:v>3.6</c:v>
                </c:pt>
                <c:pt idx="255">
                  <c:v>3.6</c:v>
                </c:pt>
                <c:pt idx="256">
                  <c:v>3.6</c:v>
                </c:pt>
                <c:pt idx="257">
                  <c:v>3.6</c:v>
                </c:pt>
                <c:pt idx="258">
                  <c:v>3.6</c:v>
                </c:pt>
                <c:pt idx="259">
                  <c:v>3.6</c:v>
                </c:pt>
                <c:pt idx="260">
                  <c:v>3.6</c:v>
                </c:pt>
                <c:pt idx="261">
                  <c:v>3.6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9-4606-A735-820C90119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3855711"/>
        <c:axId val="130918046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Aikataulu!$E$1</c15:sqref>
                        </c15:formulaRef>
                      </c:ext>
                    </c:extLst>
                    <c:strCache>
                      <c:ptCount val="1"/>
                      <c:pt idx="0">
                        <c:v>yhteensä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Aikataulu!$E$2:$E$720</c15:sqref>
                        </c15:formulaRef>
                      </c:ext>
                    </c:extLst>
                    <c:numCache>
                      <c:formatCode>General</c:formatCode>
                      <c:ptCount val="7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3.6</c:v>
                      </c:pt>
                      <c:pt idx="14">
                        <c:v>3.6</c:v>
                      </c:pt>
                      <c:pt idx="15">
                        <c:v>3.6</c:v>
                      </c:pt>
                      <c:pt idx="16">
                        <c:v>3.6</c:v>
                      </c:pt>
                      <c:pt idx="17">
                        <c:v>3.6</c:v>
                      </c:pt>
                      <c:pt idx="18">
                        <c:v>3.6</c:v>
                      </c:pt>
                      <c:pt idx="19">
                        <c:v>3.6</c:v>
                      </c:pt>
                      <c:pt idx="20">
                        <c:v>3.6</c:v>
                      </c:pt>
                      <c:pt idx="21">
                        <c:v>3.6</c:v>
                      </c:pt>
                      <c:pt idx="22">
                        <c:v>3.6</c:v>
                      </c:pt>
                      <c:pt idx="23">
                        <c:v>3.6</c:v>
                      </c:pt>
                      <c:pt idx="24">
                        <c:v>3.6</c:v>
                      </c:pt>
                      <c:pt idx="25">
                        <c:v>3.6</c:v>
                      </c:pt>
                      <c:pt idx="26">
                        <c:v>3.6</c:v>
                      </c:pt>
                      <c:pt idx="27">
                        <c:v>3.6</c:v>
                      </c:pt>
                      <c:pt idx="28">
                        <c:v>7.2</c:v>
                      </c:pt>
                      <c:pt idx="29">
                        <c:v>7.2</c:v>
                      </c:pt>
                      <c:pt idx="30">
                        <c:v>7.2</c:v>
                      </c:pt>
                      <c:pt idx="31">
                        <c:v>7.2</c:v>
                      </c:pt>
                      <c:pt idx="32">
                        <c:v>7.2</c:v>
                      </c:pt>
                      <c:pt idx="33">
                        <c:v>7.2</c:v>
                      </c:pt>
                      <c:pt idx="34">
                        <c:v>7.2</c:v>
                      </c:pt>
                      <c:pt idx="35">
                        <c:v>7.2</c:v>
                      </c:pt>
                      <c:pt idx="36">
                        <c:v>7.2</c:v>
                      </c:pt>
                      <c:pt idx="37">
                        <c:v>7.2</c:v>
                      </c:pt>
                      <c:pt idx="38">
                        <c:v>7.2</c:v>
                      </c:pt>
                      <c:pt idx="39">
                        <c:v>7.2</c:v>
                      </c:pt>
                      <c:pt idx="40">
                        <c:v>7.2</c:v>
                      </c:pt>
                      <c:pt idx="41">
                        <c:v>7.2</c:v>
                      </c:pt>
                      <c:pt idx="42">
                        <c:v>7.2</c:v>
                      </c:pt>
                      <c:pt idx="43">
                        <c:v>7.2</c:v>
                      </c:pt>
                      <c:pt idx="44">
                        <c:v>7.2</c:v>
                      </c:pt>
                      <c:pt idx="45">
                        <c:v>7.2</c:v>
                      </c:pt>
                      <c:pt idx="46">
                        <c:v>7.2</c:v>
                      </c:pt>
                      <c:pt idx="47">
                        <c:v>7.2</c:v>
                      </c:pt>
                      <c:pt idx="48">
                        <c:v>7.2</c:v>
                      </c:pt>
                      <c:pt idx="49">
                        <c:v>7.2</c:v>
                      </c:pt>
                      <c:pt idx="50">
                        <c:v>7.2</c:v>
                      </c:pt>
                      <c:pt idx="51">
                        <c:v>7.2</c:v>
                      </c:pt>
                      <c:pt idx="52">
                        <c:v>7.2</c:v>
                      </c:pt>
                      <c:pt idx="53">
                        <c:v>7.2</c:v>
                      </c:pt>
                      <c:pt idx="54">
                        <c:v>7.2</c:v>
                      </c:pt>
                      <c:pt idx="55">
                        <c:v>7.2</c:v>
                      </c:pt>
                      <c:pt idx="56">
                        <c:v>7.2</c:v>
                      </c:pt>
                      <c:pt idx="57">
                        <c:v>7.2</c:v>
                      </c:pt>
                      <c:pt idx="58">
                        <c:v>10.8</c:v>
                      </c:pt>
                      <c:pt idx="59">
                        <c:v>10.8</c:v>
                      </c:pt>
                      <c:pt idx="60">
                        <c:v>10.8</c:v>
                      </c:pt>
                      <c:pt idx="61">
                        <c:v>10.8</c:v>
                      </c:pt>
                      <c:pt idx="62">
                        <c:v>10.8</c:v>
                      </c:pt>
                      <c:pt idx="63">
                        <c:v>10.8</c:v>
                      </c:pt>
                      <c:pt idx="64">
                        <c:v>10.8</c:v>
                      </c:pt>
                      <c:pt idx="65">
                        <c:v>10.8</c:v>
                      </c:pt>
                      <c:pt idx="66">
                        <c:v>10.8</c:v>
                      </c:pt>
                      <c:pt idx="67">
                        <c:v>10.8</c:v>
                      </c:pt>
                      <c:pt idx="68">
                        <c:v>10.8</c:v>
                      </c:pt>
                      <c:pt idx="69">
                        <c:v>10.8</c:v>
                      </c:pt>
                      <c:pt idx="70">
                        <c:v>10.8</c:v>
                      </c:pt>
                      <c:pt idx="71">
                        <c:v>10.8</c:v>
                      </c:pt>
                      <c:pt idx="72">
                        <c:v>10.8</c:v>
                      </c:pt>
                      <c:pt idx="73">
                        <c:v>10.8</c:v>
                      </c:pt>
                      <c:pt idx="74">
                        <c:v>10.8</c:v>
                      </c:pt>
                      <c:pt idx="75">
                        <c:v>10.8</c:v>
                      </c:pt>
                      <c:pt idx="76">
                        <c:v>10.8</c:v>
                      </c:pt>
                      <c:pt idx="77">
                        <c:v>10.8</c:v>
                      </c:pt>
                      <c:pt idx="78">
                        <c:v>10.8</c:v>
                      </c:pt>
                      <c:pt idx="79">
                        <c:v>10.8</c:v>
                      </c:pt>
                      <c:pt idx="80">
                        <c:v>14.4</c:v>
                      </c:pt>
                      <c:pt idx="81">
                        <c:v>14.4</c:v>
                      </c:pt>
                      <c:pt idx="82">
                        <c:v>14.4</c:v>
                      </c:pt>
                      <c:pt idx="83">
                        <c:v>14.4</c:v>
                      </c:pt>
                      <c:pt idx="84">
                        <c:v>14.4</c:v>
                      </c:pt>
                      <c:pt idx="85">
                        <c:v>14.4</c:v>
                      </c:pt>
                      <c:pt idx="86">
                        <c:v>14.4</c:v>
                      </c:pt>
                      <c:pt idx="87">
                        <c:v>14.4</c:v>
                      </c:pt>
                      <c:pt idx="88">
                        <c:v>14.4</c:v>
                      </c:pt>
                      <c:pt idx="89">
                        <c:v>14.4</c:v>
                      </c:pt>
                      <c:pt idx="90">
                        <c:v>14.4</c:v>
                      </c:pt>
                      <c:pt idx="91">
                        <c:v>14.4</c:v>
                      </c:pt>
                      <c:pt idx="92">
                        <c:v>14.4</c:v>
                      </c:pt>
                      <c:pt idx="93">
                        <c:v>14.4</c:v>
                      </c:pt>
                      <c:pt idx="94">
                        <c:v>14.4</c:v>
                      </c:pt>
                      <c:pt idx="95">
                        <c:v>14.4</c:v>
                      </c:pt>
                      <c:pt idx="96">
                        <c:v>14.4</c:v>
                      </c:pt>
                      <c:pt idx="97">
                        <c:v>14.4</c:v>
                      </c:pt>
                      <c:pt idx="98">
                        <c:v>14.4</c:v>
                      </c:pt>
                      <c:pt idx="99">
                        <c:v>14.4</c:v>
                      </c:pt>
                      <c:pt idx="100">
                        <c:v>14.4</c:v>
                      </c:pt>
                      <c:pt idx="101">
                        <c:v>14.4</c:v>
                      </c:pt>
                      <c:pt idx="102">
                        <c:v>14.4</c:v>
                      </c:pt>
                      <c:pt idx="103">
                        <c:v>14.4</c:v>
                      </c:pt>
                      <c:pt idx="104">
                        <c:v>14.4</c:v>
                      </c:pt>
                      <c:pt idx="105">
                        <c:v>14.4</c:v>
                      </c:pt>
                      <c:pt idx="106">
                        <c:v>14.4</c:v>
                      </c:pt>
                      <c:pt idx="107">
                        <c:v>14.4</c:v>
                      </c:pt>
                      <c:pt idx="108">
                        <c:v>14.4</c:v>
                      </c:pt>
                      <c:pt idx="109">
                        <c:v>14.4</c:v>
                      </c:pt>
                      <c:pt idx="110">
                        <c:v>14.4</c:v>
                      </c:pt>
                      <c:pt idx="111">
                        <c:v>14.4</c:v>
                      </c:pt>
                      <c:pt idx="112">
                        <c:v>14.4</c:v>
                      </c:pt>
                      <c:pt idx="113">
                        <c:v>14.4</c:v>
                      </c:pt>
                      <c:pt idx="114">
                        <c:v>14.4</c:v>
                      </c:pt>
                      <c:pt idx="115">
                        <c:v>14.4</c:v>
                      </c:pt>
                      <c:pt idx="116">
                        <c:v>14.4</c:v>
                      </c:pt>
                      <c:pt idx="117">
                        <c:v>14.4</c:v>
                      </c:pt>
                      <c:pt idx="118">
                        <c:v>14.4</c:v>
                      </c:pt>
                      <c:pt idx="119">
                        <c:v>14.4</c:v>
                      </c:pt>
                      <c:pt idx="120">
                        <c:v>14.4</c:v>
                      </c:pt>
                      <c:pt idx="121">
                        <c:v>14.4</c:v>
                      </c:pt>
                      <c:pt idx="122">
                        <c:v>14.4</c:v>
                      </c:pt>
                      <c:pt idx="123">
                        <c:v>14.4</c:v>
                      </c:pt>
                      <c:pt idx="124">
                        <c:v>14.4</c:v>
                      </c:pt>
                      <c:pt idx="125">
                        <c:v>14.4</c:v>
                      </c:pt>
                      <c:pt idx="126">
                        <c:v>14.4</c:v>
                      </c:pt>
                      <c:pt idx="127">
                        <c:v>14.4</c:v>
                      </c:pt>
                      <c:pt idx="128">
                        <c:v>14.4</c:v>
                      </c:pt>
                      <c:pt idx="129">
                        <c:v>14.4</c:v>
                      </c:pt>
                      <c:pt idx="130">
                        <c:v>14.4</c:v>
                      </c:pt>
                      <c:pt idx="131">
                        <c:v>14.4</c:v>
                      </c:pt>
                      <c:pt idx="132">
                        <c:v>14.4</c:v>
                      </c:pt>
                      <c:pt idx="133">
                        <c:v>14.4</c:v>
                      </c:pt>
                      <c:pt idx="134">
                        <c:v>14.4</c:v>
                      </c:pt>
                      <c:pt idx="135">
                        <c:v>14.4</c:v>
                      </c:pt>
                      <c:pt idx="136">
                        <c:v>14.4</c:v>
                      </c:pt>
                      <c:pt idx="137">
                        <c:v>14.4</c:v>
                      </c:pt>
                      <c:pt idx="138">
                        <c:v>14.4</c:v>
                      </c:pt>
                      <c:pt idx="139">
                        <c:v>14.4</c:v>
                      </c:pt>
                      <c:pt idx="140">
                        <c:v>14.4</c:v>
                      </c:pt>
                      <c:pt idx="141">
                        <c:v>14.4</c:v>
                      </c:pt>
                      <c:pt idx="142">
                        <c:v>14.4</c:v>
                      </c:pt>
                      <c:pt idx="143">
                        <c:v>14.4</c:v>
                      </c:pt>
                      <c:pt idx="144">
                        <c:v>14.4</c:v>
                      </c:pt>
                      <c:pt idx="145">
                        <c:v>14.4</c:v>
                      </c:pt>
                      <c:pt idx="146">
                        <c:v>14.4</c:v>
                      </c:pt>
                      <c:pt idx="147">
                        <c:v>14.4</c:v>
                      </c:pt>
                      <c:pt idx="148">
                        <c:v>14.4</c:v>
                      </c:pt>
                      <c:pt idx="149">
                        <c:v>10.8</c:v>
                      </c:pt>
                      <c:pt idx="150">
                        <c:v>10.8</c:v>
                      </c:pt>
                      <c:pt idx="151">
                        <c:v>10.8</c:v>
                      </c:pt>
                      <c:pt idx="152">
                        <c:v>10.8</c:v>
                      </c:pt>
                      <c:pt idx="153">
                        <c:v>10.8</c:v>
                      </c:pt>
                      <c:pt idx="154">
                        <c:v>10.8</c:v>
                      </c:pt>
                      <c:pt idx="155">
                        <c:v>10.8</c:v>
                      </c:pt>
                      <c:pt idx="156">
                        <c:v>10.8</c:v>
                      </c:pt>
                      <c:pt idx="157">
                        <c:v>10.8</c:v>
                      </c:pt>
                      <c:pt idx="158">
                        <c:v>10.8</c:v>
                      </c:pt>
                      <c:pt idx="159">
                        <c:v>10.8</c:v>
                      </c:pt>
                      <c:pt idx="160">
                        <c:v>10.8</c:v>
                      </c:pt>
                      <c:pt idx="161">
                        <c:v>10.8</c:v>
                      </c:pt>
                      <c:pt idx="162">
                        <c:v>10.8</c:v>
                      </c:pt>
                      <c:pt idx="163">
                        <c:v>10.8</c:v>
                      </c:pt>
                      <c:pt idx="164">
                        <c:v>10.8</c:v>
                      </c:pt>
                      <c:pt idx="165">
                        <c:v>10.8</c:v>
                      </c:pt>
                      <c:pt idx="166">
                        <c:v>10.8</c:v>
                      </c:pt>
                      <c:pt idx="167">
                        <c:v>10.8</c:v>
                      </c:pt>
                      <c:pt idx="168">
                        <c:v>10.8</c:v>
                      </c:pt>
                      <c:pt idx="169">
                        <c:v>10.8</c:v>
                      </c:pt>
                      <c:pt idx="170">
                        <c:v>10.8</c:v>
                      </c:pt>
                      <c:pt idx="171">
                        <c:v>10.8</c:v>
                      </c:pt>
                      <c:pt idx="172">
                        <c:v>10.8</c:v>
                      </c:pt>
                      <c:pt idx="173">
                        <c:v>10.8</c:v>
                      </c:pt>
                      <c:pt idx="174">
                        <c:v>10.8</c:v>
                      </c:pt>
                      <c:pt idx="175">
                        <c:v>10.8</c:v>
                      </c:pt>
                      <c:pt idx="176">
                        <c:v>10.8</c:v>
                      </c:pt>
                      <c:pt idx="177">
                        <c:v>10.8</c:v>
                      </c:pt>
                      <c:pt idx="178">
                        <c:v>10.8</c:v>
                      </c:pt>
                      <c:pt idx="179">
                        <c:v>10.8</c:v>
                      </c:pt>
                      <c:pt idx="180">
                        <c:v>10.8</c:v>
                      </c:pt>
                      <c:pt idx="181">
                        <c:v>10.8</c:v>
                      </c:pt>
                      <c:pt idx="182">
                        <c:v>10.8</c:v>
                      </c:pt>
                      <c:pt idx="183">
                        <c:v>10.8</c:v>
                      </c:pt>
                      <c:pt idx="184">
                        <c:v>10.8</c:v>
                      </c:pt>
                      <c:pt idx="185">
                        <c:v>10.8</c:v>
                      </c:pt>
                      <c:pt idx="186">
                        <c:v>10.8</c:v>
                      </c:pt>
                      <c:pt idx="187">
                        <c:v>10.8</c:v>
                      </c:pt>
                      <c:pt idx="188">
                        <c:v>10.8</c:v>
                      </c:pt>
                      <c:pt idx="189">
                        <c:v>10.8</c:v>
                      </c:pt>
                      <c:pt idx="190">
                        <c:v>10.8</c:v>
                      </c:pt>
                      <c:pt idx="191">
                        <c:v>10.8</c:v>
                      </c:pt>
                      <c:pt idx="192">
                        <c:v>10.8</c:v>
                      </c:pt>
                      <c:pt idx="193">
                        <c:v>10.8</c:v>
                      </c:pt>
                      <c:pt idx="194">
                        <c:v>7.2</c:v>
                      </c:pt>
                      <c:pt idx="195">
                        <c:v>7.2</c:v>
                      </c:pt>
                      <c:pt idx="196">
                        <c:v>3.6</c:v>
                      </c:pt>
                      <c:pt idx="197">
                        <c:v>3.6</c:v>
                      </c:pt>
                      <c:pt idx="198">
                        <c:v>3.6</c:v>
                      </c:pt>
                      <c:pt idx="199">
                        <c:v>3.6</c:v>
                      </c:pt>
                      <c:pt idx="200">
                        <c:v>3.6</c:v>
                      </c:pt>
                      <c:pt idx="201">
                        <c:v>3.6</c:v>
                      </c:pt>
                      <c:pt idx="202">
                        <c:v>3.6</c:v>
                      </c:pt>
                      <c:pt idx="203">
                        <c:v>3.6</c:v>
                      </c:pt>
                      <c:pt idx="204">
                        <c:v>3.6</c:v>
                      </c:pt>
                      <c:pt idx="205">
                        <c:v>3.6</c:v>
                      </c:pt>
                      <c:pt idx="206">
                        <c:v>3.6</c:v>
                      </c:pt>
                      <c:pt idx="207">
                        <c:v>3.6</c:v>
                      </c:pt>
                      <c:pt idx="208">
                        <c:v>3.6</c:v>
                      </c:pt>
                      <c:pt idx="209">
                        <c:v>3.6</c:v>
                      </c:pt>
                      <c:pt idx="210">
                        <c:v>3.6</c:v>
                      </c:pt>
                      <c:pt idx="211">
                        <c:v>3.6</c:v>
                      </c:pt>
                      <c:pt idx="212">
                        <c:v>3.6</c:v>
                      </c:pt>
                      <c:pt idx="213">
                        <c:v>3.6</c:v>
                      </c:pt>
                      <c:pt idx="214">
                        <c:v>3.6</c:v>
                      </c:pt>
                      <c:pt idx="215">
                        <c:v>3.6</c:v>
                      </c:pt>
                      <c:pt idx="216">
                        <c:v>3.6</c:v>
                      </c:pt>
                      <c:pt idx="217">
                        <c:v>3.6</c:v>
                      </c:pt>
                      <c:pt idx="218">
                        <c:v>3.6</c:v>
                      </c:pt>
                      <c:pt idx="219">
                        <c:v>3.6</c:v>
                      </c:pt>
                      <c:pt idx="220">
                        <c:v>3.6</c:v>
                      </c:pt>
                      <c:pt idx="221">
                        <c:v>3.6</c:v>
                      </c:pt>
                      <c:pt idx="222">
                        <c:v>3.6</c:v>
                      </c:pt>
                      <c:pt idx="223">
                        <c:v>3.6</c:v>
                      </c:pt>
                      <c:pt idx="224">
                        <c:v>3.6</c:v>
                      </c:pt>
                      <c:pt idx="225">
                        <c:v>3.6</c:v>
                      </c:pt>
                      <c:pt idx="226">
                        <c:v>3.6</c:v>
                      </c:pt>
                      <c:pt idx="227">
                        <c:v>3.6</c:v>
                      </c:pt>
                      <c:pt idx="228">
                        <c:v>3.6</c:v>
                      </c:pt>
                      <c:pt idx="229">
                        <c:v>3.6</c:v>
                      </c:pt>
                      <c:pt idx="230">
                        <c:v>3.6</c:v>
                      </c:pt>
                      <c:pt idx="231">
                        <c:v>3.6</c:v>
                      </c:pt>
                      <c:pt idx="232">
                        <c:v>3.6</c:v>
                      </c:pt>
                      <c:pt idx="233">
                        <c:v>3.6</c:v>
                      </c:pt>
                      <c:pt idx="234">
                        <c:v>3.6</c:v>
                      </c:pt>
                      <c:pt idx="235">
                        <c:v>3.6</c:v>
                      </c:pt>
                      <c:pt idx="236">
                        <c:v>3.6</c:v>
                      </c:pt>
                      <c:pt idx="237">
                        <c:v>3.6</c:v>
                      </c:pt>
                      <c:pt idx="238">
                        <c:v>3.6</c:v>
                      </c:pt>
                      <c:pt idx="239">
                        <c:v>3.6</c:v>
                      </c:pt>
                      <c:pt idx="240">
                        <c:v>3.6</c:v>
                      </c:pt>
                      <c:pt idx="241">
                        <c:v>3.6</c:v>
                      </c:pt>
                      <c:pt idx="242">
                        <c:v>3.6</c:v>
                      </c:pt>
                      <c:pt idx="243">
                        <c:v>3.6</c:v>
                      </c:pt>
                      <c:pt idx="244">
                        <c:v>3.6</c:v>
                      </c:pt>
                      <c:pt idx="245">
                        <c:v>3.6</c:v>
                      </c:pt>
                      <c:pt idx="246">
                        <c:v>3.6</c:v>
                      </c:pt>
                      <c:pt idx="247">
                        <c:v>3.6</c:v>
                      </c:pt>
                      <c:pt idx="248">
                        <c:v>3.6</c:v>
                      </c:pt>
                      <c:pt idx="249">
                        <c:v>3.6</c:v>
                      </c:pt>
                      <c:pt idx="250">
                        <c:v>3.6</c:v>
                      </c:pt>
                      <c:pt idx="251">
                        <c:v>3.6</c:v>
                      </c:pt>
                      <c:pt idx="252">
                        <c:v>3.6</c:v>
                      </c:pt>
                      <c:pt idx="253">
                        <c:v>3.6</c:v>
                      </c:pt>
                      <c:pt idx="254">
                        <c:v>3.6</c:v>
                      </c:pt>
                      <c:pt idx="255">
                        <c:v>3.6</c:v>
                      </c:pt>
                      <c:pt idx="256">
                        <c:v>3.6</c:v>
                      </c:pt>
                      <c:pt idx="257">
                        <c:v>3.6</c:v>
                      </c:pt>
                      <c:pt idx="258">
                        <c:v>3.6</c:v>
                      </c:pt>
                      <c:pt idx="259">
                        <c:v>3.6</c:v>
                      </c:pt>
                      <c:pt idx="260">
                        <c:v>3.6</c:v>
                      </c:pt>
                      <c:pt idx="261">
                        <c:v>3.6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AF9-4606-A735-820C90119180}"/>
                  </c:ext>
                </c:extLst>
              </c15:ser>
            </c15:filteredBarSeries>
          </c:ext>
        </c:extLst>
      </c:barChart>
      <c:catAx>
        <c:axId val="1143855711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09180463"/>
        <c:crosses val="autoZero"/>
        <c:auto val="1"/>
        <c:lblAlgn val="ctr"/>
        <c:lblOffset val="100"/>
        <c:tickMarkSkip val="20"/>
        <c:noMultiLvlLbl val="0"/>
      </c:catAx>
      <c:valAx>
        <c:axId val="130918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4385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Huippu nollattu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Aikataulu!$G$1</c:f>
              <c:strCache>
                <c:ptCount val="1"/>
                <c:pt idx="0">
                  <c:v>auto1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Aikataulu!$G$2:$G$720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9-4606-A735-820C90119180}"/>
            </c:ext>
          </c:extLst>
        </c:ser>
        <c:ser>
          <c:idx val="1"/>
          <c:order val="1"/>
          <c:tx>
            <c:strRef>
              <c:f>Aikataulu!$H$1</c:f>
              <c:strCache>
                <c:ptCount val="1"/>
                <c:pt idx="0">
                  <c:v>auto2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Aikataulu!$H$2:$H$720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9-4606-A735-820C90119180}"/>
            </c:ext>
          </c:extLst>
        </c:ser>
        <c:ser>
          <c:idx val="2"/>
          <c:order val="2"/>
          <c:tx>
            <c:strRef>
              <c:f>Aikataulu!$I$1</c:f>
              <c:strCache>
                <c:ptCount val="1"/>
                <c:pt idx="0">
                  <c:v>auto3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Aikataulu!$I$2:$I$720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9-4606-A735-820C90119180}"/>
            </c:ext>
          </c:extLst>
        </c:ser>
        <c:ser>
          <c:idx val="3"/>
          <c:order val="3"/>
          <c:tx>
            <c:strRef>
              <c:f>Aikataulu!$J$1</c:f>
              <c:strCache>
                <c:ptCount val="1"/>
                <c:pt idx="0">
                  <c:v>auto4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Aikataulu!$J$2:$J$720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3.6</c:v>
                </c:pt>
                <c:pt idx="197">
                  <c:v>3.6</c:v>
                </c:pt>
                <c:pt idx="198">
                  <c:v>3.6</c:v>
                </c:pt>
                <c:pt idx="199">
                  <c:v>3.6</c:v>
                </c:pt>
                <c:pt idx="200">
                  <c:v>3.6</c:v>
                </c:pt>
                <c:pt idx="201">
                  <c:v>3.6</c:v>
                </c:pt>
                <c:pt idx="202">
                  <c:v>3.6</c:v>
                </c:pt>
                <c:pt idx="203">
                  <c:v>3.6</c:v>
                </c:pt>
                <c:pt idx="204">
                  <c:v>3.6</c:v>
                </c:pt>
                <c:pt idx="205">
                  <c:v>3.6</c:v>
                </c:pt>
                <c:pt idx="206">
                  <c:v>3.6</c:v>
                </c:pt>
                <c:pt idx="207">
                  <c:v>3.6</c:v>
                </c:pt>
                <c:pt idx="208">
                  <c:v>3.6</c:v>
                </c:pt>
                <c:pt idx="209">
                  <c:v>3.6</c:v>
                </c:pt>
                <c:pt idx="210">
                  <c:v>3.6</c:v>
                </c:pt>
                <c:pt idx="211">
                  <c:v>3.6</c:v>
                </c:pt>
                <c:pt idx="212">
                  <c:v>3.6</c:v>
                </c:pt>
                <c:pt idx="213">
                  <c:v>3.6</c:v>
                </c:pt>
                <c:pt idx="214">
                  <c:v>3.6</c:v>
                </c:pt>
                <c:pt idx="215">
                  <c:v>3.6</c:v>
                </c:pt>
                <c:pt idx="216">
                  <c:v>3.6</c:v>
                </c:pt>
                <c:pt idx="217">
                  <c:v>3.6</c:v>
                </c:pt>
                <c:pt idx="218">
                  <c:v>3.6</c:v>
                </c:pt>
                <c:pt idx="219">
                  <c:v>3.6</c:v>
                </c:pt>
                <c:pt idx="220">
                  <c:v>3.6</c:v>
                </c:pt>
                <c:pt idx="221">
                  <c:v>3.6</c:v>
                </c:pt>
                <c:pt idx="222">
                  <c:v>3.6</c:v>
                </c:pt>
                <c:pt idx="223">
                  <c:v>3.6</c:v>
                </c:pt>
                <c:pt idx="224">
                  <c:v>3.6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3.6</c:v>
                </c:pt>
                <c:pt idx="235">
                  <c:v>3.6</c:v>
                </c:pt>
                <c:pt idx="236">
                  <c:v>3.6</c:v>
                </c:pt>
                <c:pt idx="237">
                  <c:v>3.6</c:v>
                </c:pt>
                <c:pt idx="238">
                  <c:v>3.6</c:v>
                </c:pt>
                <c:pt idx="239">
                  <c:v>3.6</c:v>
                </c:pt>
                <c:pt idx="240">
                  <c:v>3.6</c:v>
                </c:pt>
                <c:pt idx="241">
                  <c:v>3.6</c:v>
                </c:pt>
                <c:pt idx="242">
                  <c:v>3.6</c:v>
                </c:pt>
                <c:pt idx="243">
                  <c:v>3.6</c:v>
                </c:pt>
                <c:pt idx="244">
                  <c:v>3.6</c:v>
                </c:pt>
                <c:pt idx="245">
                  <c:v>3.6</c:v>
                </c:pt>
                <c:pt idx="246">
                  <c:v>3.6</c:v>
                </c:pt>
                <c:pt idx="247">
                  <c:v>3.6</c:v>
                </c:pt>
                <c:pt idx="248">
                  <c:v>3.6</c:v>
                </c:pt>
                <c:pt idx="249">
                  <c:v>3.6</c:v>
                </c:pt>
                <c:pt idx="250">
                  <c:v>3.6</c:v>
                </c:pt>
                <c:pt idx="251">
                  <c:v>3.6</c:v>
                </c:pt>
                <c:pt idx="252">
                  <c:v>3.6</c:v>
                </c:pt>
                <c:pt idx="253">
                  <c:v>3.6</c:v>
                </c:pt>
                <c:pt idx="254">
                  <c:v>3.6</c:v>
                </c:pt>
                <c:pt idx="255">
                  <c:v>3.6</c:v>
                </c:pt>
                <c:pt idx="256">
                  <c:v>3.6</c:v>
                </c:pt>
                <c:pt idx="257">
                  <c:v>3.6</c:v>
                </c:pt>
                <c:pt idx="258">
                  <c:v>3.6</c:v>
                </c:pt>
                <c:pt idx="259">
                  <c:v>3.6</c:v>
                </c:pt>
                <c:pt idx="260">
                  <c:v>3.6</c:v>
                </c:pt>
                <c:pt idx="261">
                  <c:v>3.6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9-4606-A735-820C90119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3855711"/>
        <c:axId val="1309180463"/>
        <c:extLst/>
      </c:barChart>
      <c:catAx>
        <c:axId val="1143855711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09180463"/>
        <c:crosses val="autoZero"/>
        <c:auto val="1"/>
        <c:lblAlgn val="ctr"/>
        <c:lblOffset val="100"/>
        <c:tickMarkSkip val="20"/>
        <c:noMultiLvlLbl val="0"/>
      </c:catAx>
      <c:valAx>
        <c:axId val="130918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4385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Kontrolloitu tilanne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Aikataulu!$S$1</c:f>
              <c:strCache>
                <c:ptCount val="1"/>
                <c:pt idx="0">
                  <c:v>auto1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Aikataulu!$S$2:$S$720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9-4606-A735-820C90119180}"/>
            </c:ext>
          </c:extLst>
        </c:ser>
        <c:ser>
          <c:idx val="1"/>
          <c:order val="1"/>
          <c:tx>
            <c:strRef>
              <c:f>Aikataulu!$T$1</c:f>
              <c:strCache>
                <c:ptCount val="1"/>
                <c:pt idx="0">
                  <c:v>auto2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Aikataulu!$T$2:$T$720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3.6</c:v>
                </c:pt>
                <c:pt idx="42">
                  <c:v>3.6</c:v>
                </c:pt>
                <c:pt idx="43">
                  <c:v>3.6</c:v>
                </c:pt>
                <c:pt idx="44">
                  <c:v>3.6</c:v>
                </c:pt>
                <c:pt idx="45">
                  <c:v>3.6</c:v>
                </c:pt>
                <c:pt idx="46">
                  <c:v>3.6</c:v>
                </c:pt>
                <c:pt idx="47">
                  <c:v>3.6</c:v>
                </c:pt>
                <c:pt idx="48">
                  <c:v>3.6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3.6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3.6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9-4606-A735-820C90119180}"/>
            </c:ext>
          </c:extLst>
        </c:ser>
        <c:ser>
          <c:idx val="2"/>
          <c:order val="2"/>
          <c:tx>
            <c:strRef>
              <c:f>Aikataulu!$U$1</c:f>
              <c:strCache>
                <c:ptCount val="1"/>
                <c:pt idx="0">
                  <c:v>auto3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Aikataulu!$U$2:$U$720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3.6</c:v>
                </c:pt>
                <c:pt idx="59">
                  <c:v>3.6</c:v>
                </c:pt>
                <c:pt idx="60">
                  <c:v>3.6</c:v>
                </c:pt>
                <c:pt idx="61">
                  <c:v>3.6</c:v>
                </c:pt>
                <c:pt idx="62">
                  <c:v>3.6</c:v>
                </c:pt>
                <c:pt idx="63">
                  <c:v>3.6</c:v>
                </c:pt>
                <c:pt idx="64">
                  <c:v>3.6</c:v>
                </c:pt>
                <c:pt idx="65">
                  <c:v>3.6</c:v>
                </c:pt>
                <c:pt idx="66">
                  <c:v>3.6</c:v>
                </c:pt>
                <c:pt idx="67">
                  <c:v>3.6</c:v>
                </c:pt>
                <c:pt idx="68">
                  <c:v>3.6</c:v>
                </c:pt>
                <c:pt idx="69">
                  <c:v>3.6</c:v>
                </c:pt>
                <c:pt idx="70">
                  <c:v>3.6</c:v>
                </c:pt>
                <c:pt idx="71">
                  <c:v>3.6</c:v>
                </c:pt>
                <c:pt idx="72">
                  <c:v>3.6</c:v>
                </c:pt>
                <c:pt idx="73">
                  <c:v>3.6</c:v>
                </c:pt>
                <c:pt idx="74">
                  <c:v>3.6</c:v>
                </c:pt>
                <c:pt idx="75">
                  <c:v>3.6</c:v>
                </c:pt>
                <c:pt idx="76">
                  <c:v>3.6</c:v>
                </c:pt>
                <c:pt idx="77">
                  <c:v>3.6</c:v>
                </c:pt>
                <c:pt idx="78">
                  <c:v>3.6</c:v>
                </c:pt>
                <c:pt idx="79">
                  <c:v>3.6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3.6</c:v>
                </c:pt>
                <c:pt idx="197">
                  <c:v>3.6</c:v>
                </c:pt>
                <c:pt idx="198">
                  <c:v>3.6</c:v>
                </c:pt>
                <c:pt idx="199">
                  <c:v>3.6</c:v>
                </c:pt>
                <c:pt idx="200">
                  <c:v>3.6</c:v>
                </c:pt>
                <c:pt idx="201">
                  <c:v>3.6</c:v>
                </c:pt>
                <c:pt idx="202">
                  <c:v>3.6</c:v>
                </c:pt>
                <c:pt idx="203">
                  <c:v>3.6</c:v>
                </c:pt>
                <c:pt idx="204">
                  <c:v>3.6</c:v>
                </c:pt>
                <c:pt idx="205">
                  <c:v>3.6</c:v>
                </c:pt>
                <c:pt idx="206">
                  <c:v>3.6</c:v>
                </c:pt>
                <c:pt idx="207">
                  <c:v>3.6</c:v>
                </c:pt>
                <c:pt idx="208">
                  <c:v>3.6</c:v>
                </c:pt>
                <c:pt idx="209">
                  <c:v>3.6</c:v>
                </c:pt>
                <c:pt idx="210">
                  <c:v>3.6</c:v>
                </c:pt>
                <c:pt idx="211">
                  <c:v>3.6</c:v>
                </c:pt>
                <c:pt idx="212">
                  <c:v>3.6</c:v>
                </c:pt>
                <c:pt idx="213">
                  <c:v>3.6</c:v>
                </c:pt>
                <c:pt idx="214">
                  <c:v>3.6</c:v>
                </c:pt>
                <c:pt idx="215">
                  <c:v>3.6</c:v>
                </c:pt>
                <c:pt idx="216">
                  <c:v>3.6</c:v>
                </c:pt>
                <c:pt idx="217">
                  <c:v>3.6</c:v>
                </c:pt>
                <c:pt idx="218">
                  <c:v>3.6</c:v>
                </c:pt>
                <c:pt idx="219">
                  <c:v>3.6</c:v>
                </c:pt>
                <c:pt idx="220">
                  <c:v>3.6</c:v>
                </c:pt>
                <c:pt idx="221">
                  <c:v>3.6</c:v>
                </c:pt>
                <c:pt idx="222">
                  <c:v>3.6</c:v>
                </c:pt>
                <c:pt idx="223">
                  <c:v>3.6</c:v>
                </c:pt>
                <c:pt idx="224">
                  <c:v>3.6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3.6</c:v>
                </c:pt>
                <c:pt idx="235">
                  <c:v>3.6</c:v>
                </c:pt>
                <c:pt idx="236">
                  <c:v>3.6</c:v>
                </c:pt>
                <c:pt idx="237">
                  <c:v>3.6</c:v>
                </c:pt>
                <c:pt idx="238">
                  <c:v>3.6</c:v>
                </c:pt>
                <c:pt idx="239">
                  <c:v>3.6</c:v>
                </c:pt>
                <c:pt idx="240">
                  <c:v>3.6</c:v>
                </c:pt>
                <c:pt idx="241">
                  <c:v>3.6</c:v>
                </c:pt>
                <c:pt idx="242">
                  <c:v>3.6</c:v>
                </c:pt>
                <c:pt idx="243">
                  <c:v>3.6</c:v>
                </c:pt>
                <c:pt idx="244">
                  <c:v>3.6</c:v>
                </c:pt>
                <c:pt idx="245">
                  <c:v>3.6</c:v>
                </c:pt>
                <c:pt idx="246">
                  <c:v>3.6</c:v>
                </c:pt>
                <c:pt idx="247">
                  <c:v>3.6</c:v>
                </c:pt>
                <c:pt idx="248">
                  <c:v>3.6</c:v>
                </c:pt>
                <c:pt idx="249">
                  <c:v>3.6</c:v>
                </c:pt>
                <c:pt idx="250">
                  <c:v>3.6</c:v>
                </c:pt>
                <c:pt idx="251">
                  <c:v>3.6</c:v>
                </c:pt>
                <c:pt idx="252">
                  <c:v>3.6</c:v>
                </c:pt>
                <c:pt idx="253">
                  <c:v>3.6</c:v>
                </c:pt>
                <c:pt idx="254">
                  <c:v>3.6</c:v>
                </c:pt>
                <c:pt idx="255">
                  <c:v>3.6</c:v>
                </c:pt>
                <c:pt idx="256">
                  <c:v>3.6</c:v>
                </c:pt>
                <c:pt idx="257">
                  <c:v>3.6</c:v>
                </c:pt>
                <c:pt idx="258">
                  <c:v>3.6</c:v>
                </c:pt>
                <c:pt idx="259">
                  <c:v>3.6</c:v>
                </c:pt>
                <c:pt idx="260">
                  <c:v>3.6</c:v>
                </c:pt>
                <c:pt idx="261">
                  <c:v>3.6</c:v>
                </c:pt>
                <c:pt idx="262">
                  <c:v>3.6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F9-4606-A735-820C90119180}"/>
            </c:ext>
          </c:extLst>
        </c:ser>
        <c:ser>
          <c:idx val="3"/>
          <c:order val="3"/>
          <c:tx>
            <c:strRef>
              <c:f>Aikataulu!$V$1</c:f>
              <c:strCache>
                <c:ptCount val="1"/>
                <c:pt idx="0">
                  <c:v>auto4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Aikataulu!$V$2:$V$720</c:f>
              <c:numCache>
                <c:formatCode>General</c:formatCode>
                <c:ptCount val="7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3.6</c:v>
                </c:pt>
                <c:pt idx="81">
                  <c:v>3.6</c:v>
                </c:pt>
                <c:pt idx="82">
                  <c:v>3.6</c:v>
                </c:pt>
                <c:pt idx="83">
                  <c:v>3.6</c:v>
                </c:pt>
                <c:pt idx="84">
                  <c:v>3.6</c:v>
                </c:pt>
                <c:pt idx="85">
                  <c:v>3.6</c:v>
                </c:pt>
                <c:pt idx="86">
                  <c:v>3.6</c:v>
                </c:pt>
                <c:pt idx="87">
                  <c:v>3.6</c:v>
                </c:pt>
                <c:pt idx="88">
                  <c:v>3.6</c:v>
                </c:pt>
                <c:pt idx="89">
                  <c:v>3.6</c:v>
                </c:pt>
                <c:pt idx="90">
                  <c:v>3.6</c:v>
                </c:pt>
                <c:pt idx="91">
                  <c:v>3.6</c:v>
                </c:pt>
                <c:pt idx="92">
                  <c:v>3.6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  <c:pt idx="97">
                  <c:v>3.6</c:v>
                </c:pt>
                <c:pt idx="98">
                  <c:v>3.6</c:v>
                </c:pt>
                <c:pt idx="99">
                  <c:v>3.6</c:v>
                </c:pt>
                <c:pt idx="100">
                  <c:v>3.6</c:v>
                </c:pt>
                <c:pt idx="101">
                  <c:v>3.6</c:v>
                </c:pt>
                <c:pt idx="102">
                  <c:v>3.6</c:v>
                </c:pt>
                <c:pt idx="103">
                  <c:v>3.6</c:v>
                </c:pt>
                <c:pt idx="104">
                  <c:v>3.6</c:v>
                </c:pt>
                <c:pt idx="105">
                  <c:v>3.6</c:v>
                </c:pt>
                <c:pt idx="106">
                  <c:v>3.6</c:v>
                </c:pt>
                <c:pt idx="107">
                  <c:v>3.6</c:v>
                </c:pt>
                <c:pt idx="108">
                  <c:v>3.6</c:v>
                </c:pt>
                <c:pt idx="109">
                  <c:v>3.6</c:v>
                </c:pt>
                <c:pt idx="110">
                  <c:v>3.6</c:v>
                </c:pt>
                <c:pt idx="111">
                  <c:v>3.6</c:v>
                </c:pt>
                <c:pt idx="112">
                  <c:v>3.6</c:v>
                </c:pt>
                <c:pt idx="113">
                  <c:v>3.6</c:v>
                </c:pt>
                <c:pt idx="114">
                  <c:v>3.6</c:v>
                </c:pt>
                <c:pt idx="115">
                  <c:v>3.6</c:v>
                </c:pt>
                <c:pt idx="116">
                  <c:v>3.6</c:v>
                </c:pt>
                <c:pt idx="117">
                  <c:v>3.6</c:v>
                </c:pt>
                <c:pt idx="118">
                  <c:v>3.6</c:v>
                </c:pt>
                <c:pt idx="119">
                  <c:v>3.6</c:v>
                </c:pt>
                <c:pt idx="120">
                  <c:v>3.6</c:v>
                </c:pt>
                <c:pt idx="121">
                  <c:v>3.6</c:v>
                </c:pt>
                <c:pt idx="122">
                  <c:v>3.6</c:v>
                </c:pt>
                <c:pt idx="123">
                  <c:v>3.6</c:v>
                </c:pt>
                <c:pt idx="124">
                  <c:v>3.6</c:v>
                </c:pt>
                <c:pt idx="125">
                  <c:v>3.6</c:v>
                </c:pt>
                <c:pt idx="126">
                  <c:v>3.6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3.6</c:v>
                </c:pt>
                <c:pt idx="131">
                  <c:v>3.6</c:v>
                </c:pt>
                <c:pt idx="132">
                  <c:v>3.6</c:v>
                </c:pt>
                <c:pt idx="133">
                  <c:v>3.6</c:v>
                </c:pt>
                <c:pt idx="134">
                  <c:v>3.6</c:v>
                </c:pt>
                <c:pt idx="135">
                  <c:v>3.6</c:v>
                </c:pt>
                <c:pt idx="136">
                  <c:v>3.6</c:v>
                </c:pt>
                <c:pt idx="137">
                  <c:v>3.6</c:v>
                </c:pt>
                <c:pt idx="138">
                  <c:v>3.6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3.6</c:v>
                </c:pt>
                <c:pt idx="148">
                  <c:v>3.6</c:v>
                </c:pt>
                <c:pt idx="149">
                  <c:v>3.6</c:v>
                </c:pt>
                <c:pt idx="150">
                  <c:v>3.6</c:v>
                </c:pt>
                <c:pt idx="151">
                  <c:v>3.6</c:v>
                </c:pt>
                <c:pt idx="152">
                  <c:v>3.6</c:v>
                </c:pt>
                <c:pt idx="153">
                  <c:v>3.6</c:v>
                </c:pt>
                <c:pt idx="154">
                  <c:v>3.6</c:v>
                </c:pt>
                <c:pt idx="155">
                  <c:v>3.6</c:v>
                </c:pt>
                <c:pt idx="156">
                  <c:v>3.6</c:v>
                </c:pt>
                <c:pt idx="157">
                  <c:v>3.6</c:v>
                </c:pt>
                <c:pt idx="158">
                  <c:v>3.6</c:v>
                </c:pt>
                <c:pt idx="159">
                  <c:v>3.6</c:v>
                </c:pt>
                <c:pt idx="160">
                  <c:v>3.6</c:v>
                </c:pt>
                <c:pt idx="161">
                  <c:v>3.6</c:v>
                </c:pt>
                <c:pt idx="162">
                  <c:v>3.6</c:v>
                </c:pt>
                <c:pt idx="163">
                  <c:v>3.6</c:v>
                </c:pt>
                <c:pt idx="164">
                  <c:v>3.6</c:v>
                </c:pt>
                <c:pt idx="165">
                  <c:v>3.6</c:v>
                </c:pt>
                <c:pt idx="166">
                  <c:v>3.6</c:v>
                </c:pt>
                <c:pt idx="167">
                  <c:v>3.6</c:v>
                </c:pt>
                <c:pt idx="168">
                  <c:v>3.6</c:v>
                </c:pt>
                <c:pt idx="169">
                  <c:v>3.6</c:v>
                </c:pt>
                <c:pt idx="170">
                  <c:v>3.6</c:v>
                </c:pt>
                <c:pt idx="171">
                  <c:v>3.6</c:v>
                </c:pt>
                <c:pt idx="172">
                  <c:v>3.6</c:v>
                </c:pt>
                <c:pt idx="173">
                  <c:v>3.6</c:v>
                </c:pt>
                <c:pt idx="174">
                  <c:v>3.6</c:v>
                </c:pt>
                <c:pt idx="175">
                  <c:v>3.6</c:v>
                </c:pt>
                <c:pt idx="176">
                  <c:v>3.6</c:v>
                </c:pt>
                <c:pt idx="177">
                  <c:v>3.6</c:v>
                </c:pt>
                <c:pt idx="178">
                  <c:v>3.6</c:v>
                </c:pt>
                <c:pt idx="179">
                  <c:v>3.6</c:v>
                </c:pt>
                <c:pt idx="180">
                  <c:v>3.6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3.6</c:v>
                </c:pt>
                <c:pt idx="185">
                  <c:v>3.6</c:v>
                </c:pt>
                <c:pt idx="186">
                  <c:v>3.6</c:v>
                </c:pt>
                <c:pt idx="187">
                  <c:v>3.6</c:v>
                </c:pt>
                <c:pt idx="188">
                  <c:v>3.6</c:v>
                </c:pt>
                <c:pt idx="189">
                  <c:v>3.6</c:v>
                </c:pt>
                <c:pt idx="190">
                  <c:v>3.6</c:v>
                </c:pt>
                <c:pt idx="191">
                  <c:v>3.6</c:v>
                </c:pt>
                <c:pt idx="192">
                  <c:v>3.6</c:v>
                </c:pt>
                <c:pt idx="193">
                  <c:v>3.6</c:v>
                </c:pt>
                <c:pt idx="194">
                  <c:v>3.6</c:v>
                </c:pt>
                <c:pt idx="195">
                  <c:v>3.6</c:v>
                </c:pt>
                <c:pt idx="196">
                  <c:v>3.6</c:v>
                </c:pt>
                <c:pt idx="197">
                  <c:v>3.6</c:v>
                </c:pt>
                <c:pt idx="198">
                  <c:v>3.6</c:v>
                </c:pt>
                <c:pt idx="199">
                  <c:v>3.6</c:v>
                </c:pt>
                <c:pt idx="200">
                  <c:v>3.6</c:v>
                </c:pt>
                <c:pt idx="201">
                  <c:v>3.6</c:v>
                </c:pt>
                <c:pt idx="202">
                  <c:v>3.6</c:v>
                </c:pt>
                <c:pt idx="203">
                  <c:v>3.6</c:v>
                </c:pt>
                <c:pt idx="204">
                  <c:v>3.6</c:v>
                </c:pt>
                <c:pt idx="205">
                  <c:v>3.6</c:v>
                </c:pt>
                <c:pt idx="206">
                  <c:v>3.6</c:v>
                </c:pt>
                <c:pt idx="207">
                  <c:v>3.6</c:v>
                </c:pt>
                <c:pt idx="208">
                  <c:v>3.6</c:v>
                </c:pt>
                <c:pt idx="209">
                  <c:v>3.6</c:v>
                </c:pt>
                <c:pt idx="210">
                  <c:v>3.6</c:v>
                </c:pt>
                <c:pt idx="211">
                  <c:v>3.6</c:v>
                </c:pt>
                <c:pt idx="212">
                  <c:v>3.6</c:v>
                </c:pt>
                <c:pt idx="213">
                  <c:v>3.6</c:v>
                </c:pt>
                <c:pt idx="214">
                  <c:v>3.6</c:v>
                </c:pt>
                <c:pt idx="215">
                  <c:v>3.6</c:v>
                </c:pt>
                <c:pt idx="216">
                  <c:v>3.6</c:v>
                </c:pt>
                <c:pt idx="217">
                  <c:v>3.6</c:v>
                </c:pt>
                <c:pt idx="218">
                  <c:v>3.6</c:v>
                </c:pt>
                <c:pt idx="219">
                  <c:v>3.6</c:v>
                </c:pt>
                <c:pt idx="220">
                  <c:v>3.6</c:v>
                </c:pt>
                <c:pt idx="221">
                  <c:v>3.6</c:v>
                </c:pt>
                <c:pt idx="222">
                  <c:v>3.6</c:v>
                </c:pt>
                <c:pt idx="223">
                  <c:v>3.6</c:v>
                </c:pt>
                <c:pt idx="224">
                  <c:v>3.6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3.6</c:v>
                </c:pt>
                <c:pt idx="235">
                  <c:v>3.6</c:v>
                </c:pt>
                <c:pt idx="236">
                  <c:v>3.6</c:v>
                </c:pt>
                <c:pt idx="237">
                  <c:v>3.6</c:v>
                </c:pt>
                <c:pt idx="238">
                  <c:v>3.6</c:v>
                </c:pt>
                <c:pt idx="239">
                  <c:v>3.6</c:v>
                </c:pt>
                <c:pt idx="240">
                  <c:v>3.6</c:v>
                </c:pt>
                <c:pt idx="241">
                  <c:v>3.6</c:v>
                </c:pt>
                <c:pt idx="242">
                  <c:v>3.6</c:v>
                </c:pt>
                <c:pt idx="243">
                  <c:v>3.6</c:v>
                </c:pt>
                <c:pt idx="244">
                  <c:v>3.6</c:v>
                </c:pt>
                <c:pt idx="245">
                  <c:v>3.6</c:v>
                </c:pt>
                <c:pt idx="246">
                  <c:v>3.6</c:v>
                </c:pt>
                <c:pt idx="247">
                  <c:v>3.6</c:v>
                </c:pt>
                <c:pt idx="248">
                  <c:v>3.6</c:v>
                </c:pt>
                <c:pt idx="249">
                  <c:v>3.6</c:v>
                </c:pt>
                <c:pt idx="250">
                  <c:v>3.6</c:v>
                </c:pt>
                <c:pt idx="251">
                  <c:v>3.6</c:v>
                </c:pt>
                <c:pt idx="252">
                  <c:v>3.6</c:v>
                </c:pt>
                <c:pt idx="253">
                  <c:v>3.6</c:v>
                </c:pt>
                <c:pt idx="254">
                  <c:v>3.6</c:v>
                </c:pt>
                <c:pt idx="255">
                  <c:v>3.6</c:v>
                </c:pt>
                <c:pt idx="256">
                  <c:v>3.6</c:v>
                </c:pt>
                <c:pt idx="257">
                  <c:v>3.6</c:v>
                </c:pt>
                <c:pt idx="258">
                  <c:v>3.6</c:v>
                </c:pt>
                <c:pt idx="259">
                  <c:v>3.6</c:v>
                </c:pt>
                <c:pt idx="260">
                  <c:v>3.6</c:v>
                </c:pt>
                <c:pt idx="261">
                  <c:v>3.6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F9-4606-A735-820C90119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3855711"/>
        <c:axId val="1309180463"/>
        <c:extLst/>
      </c:barChart>
      <c:catAx>
        <c:axId val="1143855711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09180463"/>
        <c:crosses val="autoZero"/>
        <c:auto val="1"/>
        <c:lblAlgn val="ctr"/>
        <c:lblOffset val="100"/>
        <c:tickMarkSkip val="20"/>
        <c:noMultiLvlLbl val="0"/>
      </c:catAx>
      <c:valAx>
        <c:axId val="130918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4385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10159</xdr:colOff>
      <xdr:row>5</xdr:row>
      <xdr:rowOff>60960</xdr:rowOff>
    </xdr:from>
    <xdr:to>
      <xdr:col>33</xdr:col>
      <xdr:colOff>81280</xdr:colOff>
      <xdr:row>20</xdr:row>
      <xdr:rowOff>172720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21</xdr:row>
      <xdr:rowOff>116840</xdr:rowOff>
    </xdr:from>
    <xdr:to>
      <xdr:col>33</xdr:col>
      <xdr:colOff>60960</xdr:colOff>
      <xdr:row>36</xdr:row>
      <xdr:rowOff>182880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C013DB7D-709A-944F-A24E-27B858AB85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35560</xdr:colOff>
      <xdr:row>38</xdr:row>
      <xdr:rowOff>15240</xdr:rowOff>
    </xdr:from>
    <xdr:to>
      <xdr:col>33</xdr:col>
      <xdr:colOff>50800</xdr:colOff>
      <xdr:row>53</xdr:row>
      <xdr:rowOff>50800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A2460B98-67EB-4F4C-9FF2-D0F6753BD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1BA7EB-FFAA-F549-9E72-5D7CA25BBCBE}" name="Taulukko2" displayName="Taulukko2" ref="B25:C26" totalsRowShown="0" headerRowDxfId="18" headerRowBorderDxfId="17" tableBorderDxfId="16" totalsRowBorderDxfId="15">
  <autoFilter ref="B25:C26" xr:uid="{381BA7EB-FFAA-F549-9E72-5D7CA25BBCBE}">
    <filterColumn colId="0" hiddenButton="1"/>
    <filterColumn colId="1" hiddenButton="1"/>
  </autoFilter>
  <tableColumns count="2">
    <tableColumn id="1" xr3:uid="{97AE0DF3-58DB-9A41-8C90-F442D129BF64}" name="Matalin prioriteetti" dataDxfId="14">
      <calculatedColumnFormula>MIN(C16:F16)</calculatedColumnFormula>
    </tableColumn>
    <tableColumn id="2" xr3:uid="{9815DFAF-63C1-AD4A-905D-578B55510F0A}" name="Kohde" dataDxfId="13">
      <calculatedColumnFormula array="1">INDEX($C$1:$F$1,SUMPRODUCT(MAX(($C$16:$F$16=B26)*(COLUMN($C$16:$F$16))))-COLUMN($C$1)+1)</calculatedColumnFormula>
    </tableColumn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9F1605-49EF-984F-B0E2-E63C108003C6}" name="Taulukko1" displayName="Taulukko1" ref="A6:K12" totalsRowShown="0" headerRowDxfId="12" dataDxfId="11">
  <autoFilter ref="A6:K12" xr:uid="{109F1605-49EF-984F-B0E2-E63C108003C6}"/>
  <sortState xmlns:xlrd2="http://schemas.microsoft.com/office/spreadsheetml/2017/richdata2" ref="A7:K12">
    <sortCondition descending="1" ref="J6:J12"/>
  </sortState>
  <tableColumns count="11">
    <tableColumn id="1" xr3:uid="{C070CF28-C736-C246-BD0C-E631B3B2702E}" name="id" dataDxfId="10"/>
    <tableColumn id="2" xr3:uid="{2B20B59F-BB8B-9A45-BA27-4595204A3AB7}" name="start time" dataDxfId="9"/>
    <tableColumn id="3" xr3:uid="{F13D510B-B06F-C541-AF45-21F9AC062EBF}" name="end time" dataDxfId="8"/>
    <tableColumn id="4" xr3:uid="{871AF8D2-1C63-3342-9F1D-C663760BF825}" name="current SOC" dataDxfId="7"/>
    <tableColumn id="5" xr3:uid="{A5C110C2-F57A-9D48-8DC9-C324E7602A68}" name="end SOC" dataDxfId="6"/>
    <tableColumn id="6" xr3:uid="{880CFB71-457D-8A4A-9C42-3BA6C338E79D}" name="batt capacity" dataDxfId="5"/>
    <tableColumn id="7" xr3:uid="{FE6D11BB-45D3-074B-94DF-0716F07DA85F}" name="mode" dataDxfId="4"/>
    <tableColumn id="12" xr3:uid="{5BD48A74-DCA0-4CF9-87E6-9E1A28CC122D}" name="needed SOC" dataDxfId="3">
      <calculatedColumnFormula>(E7-D7)*F7/100</calculatedColumnFormula>
    </tableColumn>
    <tableColumn id="9" xr3:uid="{7BC0722D-8B32-6440-B7A6-1761B1EB6D5A}" name="parking t" dataDxfId="2">
      <calculatedColumnFormula>HOUR(24-B7+C7)+MINUTE(24-B7+C7)/60</calculatedColumnFormula>
    </tableColumn>
    <tableColumn id="10" xr3:uid="{3D33C337-DF8D-F649-B334-FF9FFA4DF687}" name="priority points" dataDxfId="1">
      <calculatedColumnFormula>IF(H7&gt;30,3,0)+IF(H7&lt;10,1,0)+IF(AND(H7&gt;10,H7&lt;30),2,0)+IF(I7&lt;2,3,0)+IF(I7&gt;6,1,0)+IF(AND(I7&gt;2,I7&lt;6),2,0)+IF(G7="charge",1,0)</calculatedColumnFormula>
    </tableColumn>
    <tableColumn id="11" xr3:uid="{47EBE578-A8F9-0F42-B42C-5EAA3DE844A7}" name="priority level" dataDxfId="0">
      <calculatedColumnFormula array="1">_xlfn.IFS(Taulukko1[[#This Row],[priority points]]&lt;3,"low",AND(Taulukko1[[#This Row],[priority points]]&gt;2,Taulukko1[[#This Row],[priority points]]&lt;6),"medium",Taulukko1[[#This Row],[priority points]]&gt;5,"high")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71D9-0898-4DAA-A609-88A2A3487B5B}">
  <sheetPr codeName="Sheet1"/>
  <dimension ref="A1:H28"/>
  <sheetViews>
    <sheetView zoomScale="150" zoomScaleNormal="90" workbookViewId="0">
      <pane ySplit="1" topLeftCell="A2" activePane="bottomLeft" state="frozen"/>
      <selection pane="bottomLeft" activeCell="I23" sqref="I23"/>
    </sheetView>
  </sheetViews>
  <sheetFormatPr defaultColWidth="8.83203125" defaultRowHeight="15.5" x14ac:dyDescent="0.35"/>
  <cols>
    <col min="1" max="1" width="3.6640625" style="38" customWidth="1"/>
    <col min="2" max="2" width="18.6640625" customWidth="1"/>
    <col min="3" max="3" width="10" customWidth="1"/>
    <col min="5" max="6" width="8.6640625" customWidth="1"/>
    <col min="7" max="7" width="12.83203125" style="16" customWidth="1"/>
    <col min="8" max="8" width="10.5" bestFit="1" customWidth="1"/>
    <col min="13" max="13" width="11.83203125" customWidth="1"/>
  </cols>
  <sheetData>
    <row r="1" spans="1:8" s="14" customFormat="1" ht="15.5" customHeight="1" x14ac:dyDescent="0.35">
      <c r="A1" s="37"/>
      <c r="B1" s="36" t="s">
        <v>16</v>
      </c>
      <c r="C1" s="36" t="s">
        <v>46</v>
      </c>
      <c r="D1" s="36" t="s">
        <v>47</v>
      </c>
      <c r="E1" s="36" t="s">
        <v>48</v>
      </c>
      <c r="F1" s="36" t="s">
        <v>49</v>
      </c>
      <c r="G1" s="20" t="s">
        <v>18</v>
      </c>
    </row>
    <row r="2" spans="1:8" x14ac:dyDescent="0.35">
      <c r="A2" s="56" t="s">
        <v>17</v>
      </c>
      <c r="B2" s="34" t="s">
        <v>19</v>
      </c>
      <c r="C2" s="35">
        <v>0.875</v>
      </c>
      <c r="D2" s="35">
        <v>0.6875</v>
      </c>
      <c r="E2" s="35">
        <v>0.75</v>
      </c>
      <c r="F2" s="35">
        <v>0.70833333333333337</v>
      </c>
      <c r="G2" s="16" t="s">
        <v>20</v>
      </c>
    </row>
    <row r="3" spans="1:8" x14ac:dyDescent="0.35">
      <c r="A3" s="56"/>
      <c r="B3" s="34" t="s">
        <v>21</v>
      </c>
      <c r="C3" s="17">
        <v>90</v>
      </c>
      <c r="D3" s="17">
        <v>90</v>
      </c>
      <c r="E3" s="17">
        <v>90</v>
      </c>
      <c r="F3" s="17">
        <v>100</v>
      </c>
      <c r="G3" s="16" t="s">
        <v>22</v>
      </c>
    </row>
    <row r="4" spans="1:8" ht="16" thickBot="1" x14ac:dyDescent="0.4">
      <c r="A4" s="56"/>
      <c r="B4" s="41" t="s">
        <v>23</v>
      </c>
      <c r="C4" s="15">
        <v>0.52083333333333337</v>
      </c>
      <c r="D4" s="15">
        <v>0.54166666666666663</v>
      </c>
      <c r="E4" s="15">
        <v>0.58333333333333337</v>
      </c>
      <c r="F4" s="15">
        <v>0.61458333333333337</v>
      </c>
      <c r="G4" s="16" t="s">
        <v>20</v>
      </c>
    </row>
    <row r="5" spans="1:8" ht="16.5" thickTop="1" thickBot="1" x14ac:dyDescent="0.4">
      <c r="A5" s="56"/>
      <c r="B5" s="34" t="s">
        <v>55</v>
      </c>
      <c r="C5" s="30">
        <v>60</v>
      </c>
      <c r="D5" s="30">
        <v>40</v>
      </c>
      <c r="E5" s="30">
        <v>60</v>
      </c>
      <c r="F5" s="30">
        <v>60</v>
      </c>
      <c r="G5" s="16" t="s">
        <v>22</v>
      </c>
      <c r="H5" s="25" t="s">
        <v>42</v>
      </c>
    </row>
    <row r="6" spans="1:8" ht="16" thickTop="1" x14ac:dyDescent="0.35">
      <c r="A6" s="56"/>
      <c r="B6" s="34" t="s">
        <v>24</v>
      </c>
      <c r="C6" s="18">
        <v>54</v>
      </c>
      <c r="D6" s="18">
        <v>40</v>
      </c>
      <c r="E6" s="18">
        <v>54</v>
      </c>
      <c r="F6" s="18">
        <v>54</v>
      </c>
      <c r="G6" s="16" t="s">
        <v>25</v>
      </c>
    </row>
    <row r="7" spans="1:8" x14ac:dyDescent="0.35">
      <c r="A7" s="56"/>
      <c r="B7" s="41" t="s">
        <v>26</v>
      </c>
      <c r="C7" s="18">
        <v>3.6</v>
      </c>
      <c r="D7" s="18">
        <v>3.6</v>
      </c>
      <c r="E7" s="18">
        <v>3.6</v>
      </c>
      <c r="F7" s="18">
        <v>3.6</v>
      </c>
      <c r="G7" s="16" t="s">
        <v>27</v>
      </c>
    </row>
    <row r="9" spans="1:8" ht="16" thickBot="1" x14ac:dyDescent="0.4">
      <c r="B9" s="19" t="s">
        <v>28</v>
      </c>
      <c r="C9" s="19"/>
      <c r="D9" s="19"/>
      <c r="E9" s="19"/>
      <c r="F9" s="19"/>
      <c r="G9" s="20"/>
    </row>
    <row r="10" spans="1:8" ht="16.5" thickTop="1" thickBot="1" x14ac:dyDescent="0.4">
      <c r="B10" s="28" t="s">
        <v>36</v>
      </c>
      <c r="C10" s="57">
        <v>0.5</v>
      </c>
      <c r="D10" s="58"/>
      <c r="E10" s="58"/>
      <c r="F10" s="59"/>
      <c r="H10" s="25" t="s">
        <v>42</v>
      </c>
    </row>
    <row r="11" spans="1:8" ht="16" thickTop="1" x14ac:dyDescent="0.35">
      <c r="A11" s="60" t="s">
        <v>56</v>
      </c>
      <c r="B11" s="34" t="s">
        <v>29</v>
      </c>
      <c r="C11" s="21">
        <f>C3-C5</f>
        <v>30</v>
      </c>
      <c r="D11" s="21">
        <f t="shared" ref="D11:F11" si="0">D3-D5</f>
        <v>50</v>
      </c>
      <c r="E11" s="21">
        <f t="shared" si="0"/>
        <v>30</v>
      </c>
      <c r="F11" s="21">
        <f t="shared" si="0"/>
        <v>40</v>
      </c>
      <c r="G11" s="16" t="s">
        <v>22</v>
      </c>
      <c r="H11" s="29" t="s">
        <v>44</v>
      </c>
    </row>
    <row r="12" spans="1:8" x14ac:dyDescent="0.35">
      <c r="A12" s="60"/>
      <c r="B12" s="34" t="s">
        <v>41</v>
      </c>
      <c r="C12" s="21">
        <f>C11/100*C6</f>
        <v>16.2</v>
      </c>
      <c r="D12" s="21">
        <f t="shared" ref="D12:F12" si="1">D11/100*D6</f>
        <v>20</v>
      </c>
      <c r="E12" s="21">
        <f t="shared" si="1"/>
        <v>16.2</v>
      </c>
      <c r="F12" s="21">
        <f t="shared" si="1"/>
        <v>21.6</v>
      </c>
      <c r="H12" s="29" t="s">
        <v>45</v>
      </c>
    </row>
    <row r="13" spans="1:8" x14ac:dyDescent="0.35">
      <c r="A13" s="60"/>
      <c r="B13" s="34" t="s">
        <v>39</v>
      </c>
      <c r="C13" s="22">
        <f>C2-C4</f>
        <v>0.35416666666666663</v>
      </c>
      <c r="D13" s="22">
        <f t="shared" ref="D13:F13" si="2">D2-D4</f>
        <v>0.14583333333333337</v>
      </c>
      <c r="E13" s="22">
        <f>E2-E4</f>
        <v>0.16666666666666663</v>
      </c>
      <c r="F13" s="22">
        <f t="shared" si="2"/>
        <v>9.375E-2</v>
      </c>
      <c r="G13" s="16" t="s">
        <v>20</v>
      </c>
      <c r="H13" t="s">
        <v>30</v>
      </c>
    </row>
    <row r="14" spans="1:8" x14ac:dyDescent="0.35">
      <c r="A14" s="60"/>
      <c r="B14" s="27" t="s">
        <v>40</v>
      </c>
      <c r="C14" s="23">
        <f>HOUR(24-C10+C2)+MINUTE(24-C10+C2)/60</f>
        <v>9</v>
      </c>
      <c r="D14" s="23">
        <f>HOUR(24-C10+D2)+MINUTE(24-C10+D2)/60</f>
        <v>4.5</v>
      </c>
      <c r="E14" s="23">
        <f>HOUR(24-C10+E2)+MINUTE(24-C10+E2)/60</f>
        <v>6</v>
      </c>
      <c r="F14" s="23">
        <f>HOUR(24-C10+F2)+MINUTE(24-C10+F2)/60</f>
        <v>5</v>
      </c>
      <c r="H14" s="29" t="s">
        <v>43</v>
      </c>
    </row>
    <row r="15" spans="1:8" x14ac:dyDescent="0.35">
      <c r="A15" s="60"/>
      <c r="B15" s="34" t="s">
        <v>31</v>
      </c>
      <c r="C15" s="23">
        <f>C12/C7</f>
        <v>4.5</v>
      </c>
      <c r="D15" s="23">
        <f>D12/D7</f>
        <v>5.5555555555555554</v>
      </c>
      <c r="E15" s="23">
        <f t="shared" ref="E15:F15" si="3">E12/E7</f>
        <v>4.5</v>
      </c>
      <c r="F15" s="23">
        <f t="shared" si="3"/>
        <v>6</v>
      </c>
      <c r="G15" s="16" t="s">
        <v>32</v>
      </c>
    </row>
    <row r="16" spans="1:8" x14ac:dyDescent="0.35">
      <c r="A16" s="60"/>
      <c r="B16" s="34" t="s">
        <v>38</v>
      </c>
      <c r="C16" s="26">
        <f>IF(C12&gt;30,3,0)+IF(C12&lt;10,1,0)+IF(AND(C12&gt;10,C12&lt;30),2,0)+IF(C14&lt;2,3,0)+IF(C14&gt;6,1,0)+IF(AND(C14&gt;2,C14&lt;6),2,0)+1</f>
        <v>4</v>
      </c>
      <c r="D16" s="26">
        <f t="shared" ref="D16:F16" si="4">IF(D12&gt;30,3,0)+IF(D12&lt;10,1,0)+IF(AND(D12&gt;10,D12&lt;30),2,0)+IF(D14&lt;2,3,0)+IF(D14&gt;6,1,0)+IF(AND(D14&gt;2,D14&lt;6),2,0)+1</f>
        <v>5</v>
      </c>
      <c r="E16" s="26">
        <f t="shared" si="4"/>
        <v>3</v>
      </c>
      <c r="F16" s="26">
        <f t="shared" si="4"/>
        <v>5</v>
      </c>
    </row>
    <row r="17" spans="1:7" x14ac:dyDescent="0.35">
      <c r="A17" s="60"/>
      <c r="B17" s="27" t="s">
        <v>37</v>
      </c>
      <c r="C17" s="31">
        <f>C15/24</f>
        <v>0.1875</v>
      </c>
      <c r="D17" s="31">
        <f>D15/24</f>
        <v>0.23148148148148148</v>
      </c>
      <c r="E17" s="31">
        <f t="shared" ref="E17:F17" si="5">E15/24</f>
        <v>0.1875</v>
      </c>
      <c r="F17" s="31">
        <f t="shared" si="5"/>
        <v>0.25</v>
      </c>
    </row>
    <row r="18" spans="1:7" ht="16" thickBot="1" x14ac:dyDescent="0.4">
      <c r="A18" s="60"/>
      <c r="B18" s="41" t="s">
        <v>50</v>
      </c>
      <c r="C18" s="32">
        <f>C17</f>
        <v>0.1875</v>
      </c>
      <c r="D18" s="32">
        <f>D17</f>
        <v>0.23148148148148148</v>
      </c>
      <c r="E18" s="32">
        <f t="shared" ref="E18:F18" si="6">E17</f>
        <v>0.1875</v>
      </c>
      <c r="F18" s="32">
        <f t="shared" si="6"/>
        <v>0.25</v>
      </c>
      <c r="G18" s="16" t="s">
        <v>20</v>
      </c>
    </row>
    <row r="19" spans="1:7" ht="16" thickBot="1" x14ac:dyDescent="0.4">
      <c r="A19" s="60"/>
      <c r="B19" s="41" t="s">
        <v>35</v>
      </c>
      <c r="C19" s="33">
        <f>C4+C18</f>
        <v>0.70833333333333337</v>
      </c>
      <c r="D19" s="33">
        <f>D4+D18</f>
        <v>0.77314814814814814</v>
      </c>
      <c r="E19" s="33">
        <f t="shared" ref="E19:F19" si="7">E4+E18</f>
        <v>0.77083333333333337</v>
      </c>
      <c r="F19" s="33">
        <f t="shared" si="7"/>
        <v>0.86458333333333337</v>
      </c>
      <c r="G19" s="16" t="s">
        <v>20</v>
      </c>
    </row>
    <row r="21" spans="1:7" x14ac:dyDescent="0.35">
      <c r="B21" s="42" t="s">
        <v>51</v>
      </c>
      <c r="C21" s="43">
        <f>(HOUR(C4)-12+MINUTE(C4)/60)*30-1</f>
        <v>14</v>
      </c>
      <c r="D21" s="43">
        <f t="shared" ref="D21:F21" si="8">(HOUR(D4)-12+MINUTE(D4)/60)*30-1</f>
        <v>29</v>
      </c>
      <c r="E21" s="43">
        <f t="shared" si="8"/>
        <v>59</v>
      </c>
      <c r="F21" s="43">
        <f t="shared" si="8"/>
        <v>81.5</v>
      </c>
    </row>
    <row r="22" spans="1:7" x14ac:dyDescent="0.35">
      <c r="B22" s="42" t="s">
        <v>52</v>
      </c>
      <c r="C22" s="43">
        <f>C15*30</f>
        <v>135</v>
      </c>
      <c r="D22" s="43">
        <f t="shared" ref="D22:F22" si="9">D15*30</f>
        <v>166.66666666666666</v>
      </c>
      <c r="E22" s="43">
        <f t="shared" si="9"/>
        <v>135</v>
      </c>
      <c r="F22" s="43">
        <f t="shared" si="9"/>
        <v>180</v>
      </c>
    </row>
    <row r="23" spans="1:7" x14ac:dyDescent="0.35">
      <c r="B23" s="42" t="s">
        <v>53</v>
      </c>
      <c r="C23" s="43">
        <f>C21+C22+2</f>
        <v>151</v>
      </c>
      <c r="D23" s="43">
        <f t="shared" ref="D23:F23" si="10">D21+D22+2</f>
        <v>197.66666666666666</v>
      </c>
      <c r="E23" s="43">
        <f t="shared" si="10"/>
        <v>196</v>
      </c>
      <c r="F23" s="43">
        <f t="shared" si="10"/>
        <v>263.5</v>
      </c>
    </row>
    <row r="25" spans="1:7" x14ac:dyDescent="0.35">
      <c r="A25" s="34"/>
      <c r="B25" s="44" t="s">
        <v>57</v>
      </c>
      <c r="C25" s="45" t="s">
        <v>58</v>
      </c>
    </row>
    <row r="26" spans="1:7" x14ac:dyDescent="0.35">
      <c r="A26" s="34"/>
      <c r="B26" s="46">
        <f>MIN(C16:F16)</f>
        <v>3</v>
      </c>
      <c r="C26" s="47" t="str" cm="1">
        <f t="array" ref="C26">INDEX($C$1:$F$1,SUMPRODUCT(MAX(($C$16:$F$16=B26)*(COLUMN($C$16:$F$16))))-COLUMN($C$1)+1)</f>
        <v>auto3</v>
      </c>
      <c r="D26" s="40"/>
      <c r="E26" s="40"/>
      <c r="F26" s="40"/>
    </row>
    <row r="27" spans="1:7" x14ac:dyDescent="0.35">
      <c r="C27" s="40"/>
      <c r="D27" s="40"/>
      <c r="E27" s="40"/>
      <c r="F27" s="40"/>
    </row>
    <row r="28" spans="1:7" x14ac:dyDescent="0.35">
      <c r="C28" s="40"/>
      <c r="D28" s="40"/>
      <c r="E28" s="40"/>
      <c r="F28" s="40"/>
    </row>
  </sheetData>
  <mergeCells count="3">
    <mergeCell ref="A2:A7"/>
    <mergeCell ref="C10:F10"/>
    <mergeCell ref="A11:A19"/>
  </mergeCells>
  <pageMargins left="0.7" right="0.7" top="0.75" bottom="0.75" header="0.3" footer="0.3"/>
  <pageSetup orientation="portrait" r:id="rId1"/>
  <ignoredErrors>
    <ignoredError xmlns:x16r3="http://schemas.microsoft.com/office/spreadsheetml/2018/08/main" sqref="C18:F18" x16r3:misleadingForma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E0FB2-B937-4AD6-8251-74F3B905E5DD}">
  <sheetPr codeName="Sheet2"/>
  <dimension ref="A1:AC720"/>
  <sheetViews>
    <sheetView tabSelected="1" topLeftCell="H18" zoomScale="110" zoomScaleNormal="110" workbookViewId="0">
      <selection activeCell="AC58" sqref="AC58"/>
    </sheetView>
  </sheetViews>
  <sheetFormatPr defaultColWidth="8.83203125" defaultRowHeight="15.5" x14ac:dyDescent="0.35"/>
  <cols>
    <col min="2" max="2" width="8.5" style="39" customWidth="1"/>
    <col min="10" max="10" width="9.5" customWidth="1"/>
    <col min="14" max="14" width="8.5" style="39" customWidth="1"/>
    <col min="19" max="19" width="8.83203125" customWidth="1"/>
    <col min="20" max="20" width="8.5" style="39" customWidth="1"/>
  </cols>
  <sheetData>
    <row r="1" spans="1:29" x14ac:dyDescent="0.35">
      <c r="A1" s="49" t="s">
        <v>46</v>
      </c>
      <c r="B1" s="49" t="s">
        <v>47</v>
      </c>
      <c r="C1" s="49" t="s">
        <v>48</v>
      </c>
      <c r="D1" s="49" t="s">
        <v>49</v>
      </c>
      <c r="E1" s="50" t="s">
        <v>54</v>
      </c>
      <c r="G1" s="51" t="s">
        <v>46</v>
      </c>
      <c r="H1" s="51" t="s">
        <v>47</v>
      </c>
      <c r="I1" s="51" t="s">
        <v>48</v>
      </c>
      <c r="J1" s="51" t="s">
        <v>49</v>
      </c>
      <c r="K1" s="52" t="s">
        <v>54</v>
      </c>
      <c r="M1" s="54" t="s">
        <v>46</v>
      </c>
      <c r="N1" s="54" t="s">
        <v>47</v>
      </c>
      <c r="O1" s="54" t="s">
        <v>48</v>
      </c>
      <c r="P1" s="54" t="s">
        <v>49</v>
      </c>
      <c r="Q1" s="55" t="s">
        <v>54</v>
      </c>
      <c r="S1" s="54" t="s">
        <v>46</v>
      </c>
      <c r="T1" s="54" t="s">
        <v>47</v>
      </c>
      <c r="U1" s="54" t="s">
        <v>48</v>
      </c>
      <c r="V1" s="54" t="s">
        <v>49</v>
      </c>
      <c r="W1" s="55" t="s">
        <v>54</v>
      </c>
      <c r="Z1" s="51" t="s">
        <v>46</v>
      </c>
      <c r="AA1" s="51" t="s">
        <v>47</v>
      </c>
      <c r="AB1" s="51" t="s">
        <v>48</v>
      </c>
      <c r="AC1" s="51" t="s">
        <v>49</v>
      </c>
    </row>
    <row r="2" spans="1:29" x14ac:dyDescent="0.35">
      <c r="A2">
        <f>IF(AND(ROW()&gt;'Uusi auto'!C$21,ROW()&lt;'Uusi auto'!C$23),'Uusi auto'!C$7,0)</f>
        <v>0</v>
      </c>
      <c r="B2">
        <f>IF(AND(ROW()&gt;'Uusi auto'!D$21,ROW()&lt;'Uusi auto'!D$23),'Uusi auto'!D$7,0)</f>
        <v>0</v>
      </c>
      <c r="C2">
        <f>IF(AND(ROW()&gt;'Uusi auto'!E$21,ROW()&lt;'Uusi auto'!E$23),'Uusi auto'!E$7,0)</f>
        <v>0</v>
      </c>
      <c r="D2">
        <f>IF(AND(ROW()&gt;'Uusi auto'!F$21,ROW()&lt;'Uusi auto'!F$23),'Uusi auto'!F$7,0)</f>
        <v>0</v>
      </c>
      <c r="E2">
        <f>SUM(A2:D2)</f>
        <v>0</v>
      </c>
      <c r="G2" cm="1">
        <f t="array" ref="G2">IF(AND($E2&gt;11,Taulukko2[Kohde]=Aikataulu!A$1),"SKIP",Aikataulu!A2)</f>
        <v>0</v>
      </c>
      <c r="H2" cm="1">
        <f t="array" ref="H2">IF(AND($E2&gt;11,Taulukko2[Matalin prioriteetti]=Aikataulu!B$1),"SKIP",Aikataulu!B2)</f>
        <v>0</v>
      </c>
      <c r="I2" cm="1">
        <f t="array" ref="I2">IF(AND($E2&gt;11,Taulukko2[Kohde]=Aikataulu!C$1),"SKIP",Aikataulu!C2)</f>
        <v>0</v>
      </c>
      <c r="J2" cm="1">
        <f t="array" ref="J2">IF(AND($E2&gt;11,Taulukko2[Kohde]=Aikataulu!D$1),"SKIP",Aikataulu!D2)</f>
        <v>0</v>
      </c>
      <c r="K2">
        <f>SUM(G2:J2)</f>
        <v>0</v>
      </c>
      <c r="M2">
        <f>IF(AND(ROW()&gt;'Uusi auto'!C$21,ROW()&lt;Z$4),'Uusi auto'!C$7,0)</f>
        <v>0</v>
      </c>
      <c r="N2">
        <f>IF(AND(ROW()&gt;'Uusi auto'!D$21,ROW()&lt;AA$4),'Uusi auto'!D$7,0)</f>
        <v>0</v>
      </c>
      <c r="O2">
        <f>IF(AND(ROW()&gt;'Uusi auto'!E$21,ROW()&lt;AB$4),'Uusi auto'!E$7,0)</f>
        <v>0</v>
      </c>
      <c r="P2">
        <f>IF(AND(ROW()&gt;'Uusi auto'!F$21,ROW()&lt;AC$4),'Uusi auto'!F$7,0)</f>
        <v>0</v>
      </c>
      <c r="Q2">
        <f>SUM(M2:P2)</f>
        <v>0</v>
      </c>
      <c r="S2" cm="1">
        <f t="array" ref="S2">IF(AND($Q2&gt;11,Taulukko2[Kohde]=Aikataulu!M$1),"SKIP",Aikataulu!M2)</f>
        <v>0</v>
      </c>
      <c r="T2" cm="1">
        <f t="array" ref="T2">IF(AND($Q2&gt;11,Taulukko2[Matalin prioriteetti]=Aikataulu!N$1),"SKIP",Aikataulu!N2)</f>
        <v>0</v>
      </c>
      <c r="U2" cm="1">
        <f t="array" ref="U2">IF(AND($Q2&gt;11,Taulukko2[Kohde]=Aikataulu!O$1),"SKIP",Aikataulu!O2)</f>
        <v>0</v>
      </c>
      <c r="V2" cm="1">
        <f t="array" ref="V2">IF(AND($Q2&gt;11,Taulukko2[Matalin prioriteetti]=Aikataulu!P$1),"SKIP",Aikataulu!P2)</f>
        <v>0</v>
      </c>
      <c r="W2">
        <f>SUM(S2:V2)</f>
        <v>0</v>
      </c>
      <c r="Y2" t="s">
        <v>59</v>
      </c>
      <c r="Z2">
        <f>COUNTIF(G:G,"SKIP")</f>
        <v>0</v>
      </c>
      <c r="AA2">
        <f>COUNTIF(H:H,"SKIP")</f>
        <v>0</v>
      </c>
      <c r="AB2">
        <f>COUNTIF(I:I,"SKIP")</f>
        <v>69</v>
      </c>
      <c r="AC2">
        <f>COUNTIF(J:J,"SKIP")</f>
        <v>0</v>
      </c>
    </row>
    <row r="3" spans="1:29" x14ac:dyDescent="0.35">
      <c r="A3">
        <f>IF(AND(ROW()&gt;'Uusi auto'!C$21,ROW()&lt;'Uusi auto'!C$23),'Uusi auto'!C$7,0)</f>
        <v>0</v>
      </c>
      <c r="B3">
        <f>IF(AND(ROW()&gt;'Uusi auto'!D$21,ROW()&lt;'Uusi auto'!D$23),'Uusi auto'!D$7,0)</f>
        <v>0</v>
      </c>
      <c r="C3">
        <f>IF(AND(ROW()&gt;'Uusi auto'!E$21,ROW()&lt;'Uusi auto'!E$23),'Uusi auto'!E$7,0)</f>
        <v>0</v>
      </c>
      <c r="D3">
        <f>IF(AND(ROW()&gt;'Uusi auto'!F$21,ROW()&lt;'Uusi auto'!F$23),'Uusi auto'!F$7,0)</f>
        <v>0</v>
      </c>
      <c r="E3">
        <f t="shared" ref="E3:E66" si="0">SUM(A3:D3)</f>
        <v>0</v>
      </c>
      <c r="G3" cm="1">
        <f t="array" ref="G3">IF(AND($E3&gt;11,Taulukko2[Kohde]=Aikataulu!A$1),"SKIP",Aikataulu!A3)</f>
        <v>0</v>
      </c>
      <c r="H3" cm="1">
        <f t="array" ref="H3">IF(AND($E3&gt;11,Taulukko2[Matalin prioriteetti]=Aikataulu!B$1),"SKIP",Aikataulu!B3)</f>
        <v>0</v>
      </c>
      <c r="I3" cm="1">
        <f t="array" ref="I3">IF(AND($E3&gt;11,Taulukko2[Kohde]=Aikataulu!C$1),"SKIP",Aikataulu!C3)</f>
        <v>0</v>
      </c>
      <c r="J3" cm="1">
        <f t="array" ref="J3">IF(AND($E3&gt;11,Taulukko2[Kohde]=Aikataulu!D$1),"SKIP",Aikataulu!D3)</f>
        <v>0</v>
      </c>
      <c r="K3">
        <f t="shared" ref="K3:K66" si="1">SUM(G3:J3)</f>
        <v>0</v>
      </c>
      <c r="M3">
        <f>IF(AND(ROW()&gt;'Uusi auto'!C$21,ROW()&lt;Z$4),'Uusi auto'!C$7,0)</f>
        <v>0</v>
      </c>
      <c r="N3">
        <f>IF(AND(ROW()&gt;'Uusi auto'!D$21,ROW()&lt;AA$4),'Uusi auto'!D$7,0)</f>
        <v>0</v>
      </c>
      <c r="O3">
        <f>IF(AND(ROW()&gt;'Uusi auto'!E$21,ROW()&lt;AB$4),'Uusi auto'!E$7,0)</f>
        <v>0</v>
      </c>
      <c r="P3">
        <f>IF(AND(ROW()&gt;'Uusi auto'!F$21,ROW()&lt;AC$4),'Uusi auto'!F$7,0)</f>
        <v>0</v>
      </c>
      <c r="Q3">
        <f t="shared" ref="Q3:Q66" si="2">SUM(M3:P3)</f>
        <v>0</v>
      </c>
      <c r="S3" cm="1">
        <f t="array" ref="S3">IF(AND($Q3&gt;11,Taulukko2[Kohde]=Aikataulu!M$1),"SKIP",Aikataulu!M3)</f>
        <v>0</v>
      </c>
      <c r="T3" cm="1">
        <f t="array" ref="T3">IF(AND($Q3&gt;11,Taulukko2[Matalin prioriteetti]=Aikataulu!N$1),"SKIP",Aikataulu!N3)</f>
        <v>0</v>
      </c>
      <c r="U3" cm="1">
        <f t="array" ref="U3">IF(AND($Q3&gt;11,Taulukko2[Kohde]=Aikataulu!O$1),"SKIP",Aikataulu!O3)</f>
        <v>0</v>
      </c>
      <c r="V3" cm="1">
        <f t="array" ref="V3">IF(AND($Q3&gt;11,Taulukko2[Matalin prioriteetti]=Aikataulu!P$1),"SKIP",Aikataulu!P3)</f>
        <v>0</v>
      </c>
      <c r="W3">
        <f t="shared" ref="W3:W66" si="3">SUM(S3:V3)</f>
        <v>0</v>
      </c>
      <c r="Y3" s="14" t="s">
        <v>61</v>
      </c>
      <c r="Z3" s="53">
        <f>'Uusi auto'!C23</f>
        <v>151</v>
      </c>
      <c r="AA3" s="53">
        <f>'Uusi auto'!D23</f>
        <v>197.66666666666666</v>
      </c>
      <c r="AB3" s="53">
        <f>'Uusi auto'!E23</f>
        <v>196</v>
      </c>
      <c r="AC3" s="53">
        <f>'Uusi auto'!F23</f>
        <v>263.5</v>
      </c>
    </row>
    <row r="4" spans="1:29" x14ac:dyDescent="0.35">
      <c r="A4">
        <f>IF(AND(ROW()&gt;'Uusi auto'!C$21,ROW()&lt;'Uusi auto'!C$23),'Uusi auto'!C$7,0)</f>
        <v>0</v>
      </c>
      <c r="B4">
        <f>IF(AND(ROW()&gt;'Uusi auto'!D$21,ROW()&lt;'Uusi auto'!D$23),'Uusi auto'!D$7,0)</f>
        <v>0</v>
      </c>
      <c r="C4">
        <f>IF(AND(ROW()&gt;'Uusi auto'!E$21,ROW()&lt;'Uusi auto'!E$23),'Uusi auto'!E$7,0)</f>
        <v>0</v>
      </c>
      <c r="D4">
        <f>IF(AND(ROW()&gt;'Uusi auto'!F$21,ROW()&lt;'Uusi auto'!F$23),'Uusi auto'!F$7,0)</f>
        <v>0</v>
      </c>
      <c r="E4">
        <f t="shared" si="0"/>
        <v>0</v>
      </c>
      <c r="G4" cm="1">
        <f t="array" ref="G4">IF(AND($E4&gt;11,Taulukko2[Kohde]=Aikataulu!A$1),"SKIP",Aikataulu!A4)</f>
        <v>0</v>
      </c>
      <c r="H4" cm="1">
        <f t="array" ref="H4">IF(AND($E4&gt;11,Taulukko2[Matalin prioriteetti]=Aikataulu!B$1),"SKIP",Aikataulu!B4)</f>
        <v>0</v>
      </c>
      <c r="I4" cm="1">
        <f t="array" ref="I4">IF(AND($E4&gt;11,Taulukko2[Kohde]=Aikataulu!C$1),"SKIP",Aikataulu!C4)</f>
        <v>0</v>
      </c>
      <c r="J4" cm="1">
        <f t="array" ref="J4">IF(AND($E4&gt;11,Taulukko2[Kohde]=Aikataulu!D$1),"SKIP",Aikataulu!D4)</f>
        <v>0</v>
      </c>
      <c r="K4">
        <f t="shared" si="1"/>
        <v>0</v>
      </c>
      <c r="M4">
        <f>IF(AND(ROW()&gt;'Uusi auto'!C$21,ROW()&lt;Z$4),'Uusi auto'!C$7,0)</f>
        <v>0</v>
      </c>
      <c r="N4">
        <f>IF(AND(ROW()&gt;'Uusi auto'!D$21,ROW()&lt;AA$4),'Uusi auto'!D$7,0)</f>
        <v>0</v>
      </c>
      <c r="O4">
        <f>IF(AND(ROW()&gt;'Uusi auto'!E$21,ROW()&lt;AB$4),'Uusi auto'!E$7,0)</f>
        <v>0</v>
      </c>
      <c r="P4">
        <f>IF(AND(ROW()&gt;'Uusi auto'!F$21,ROW()&lt;AC$4),'Uusi auto'!F$7,0)</f>
        <v>0</v>
      </c>
      <c r="Q4">
        <f t="shared" si="2"/>
        <v>0</v>
      </c>
      <c r="S4" cm="1">
        <f t="array" ref="S4">IF(AND($Q4&gt;11,Taulukko2[Kohde]=Aikataulu!M$1),"SKIP",Aikataulu!M4)</f>
        <v>0</v>
      </c>
      <c r="T4" cm="1">
        <f t="array" ref="T4">IF(AND($Q4&gt;11,Taulukko2[Matalin prioriteetti]=Aikataulu!N$1),"SKIP",Aikataulu!N4)</f>
        <v>0</v>
      </c>
      <c r="U4" cm="1">
        <f t="array" ref="U4">IF(AND($Q4&gt;11,Taulukko2[Kohde]=Aikataulu!O$1),"SKIP",Aikataulu!O4)</f>
        <v>0</v>
      </c>
      <c r="V4" cm="1">
        <f t="array" ref="V4">IF(AND($Q4&gt;11,Taulukko2[Matalin prioriteetti]=Aikataulu!P$1),"SKIP",Aikataulu!P4)</f>
        <v>0</v>
      </c>
      <c r="W4">
        <f t="shared" si="3"/>
        <v>0</v>
      </c>
      <c r="Y4" t="s">
        <v>60</v>
      </c>
      <c r="Z4">
        <f>SUM(Z2:Z3)</f>
        <v>151</v>
      </c>
      <c r="AA4" s="40">
        <f t="shared" ref="AA4:AC4" si="4">SUM(AA2:AA3)</f>
        <v>197.66666666666666</v>
      </c>
      <c r="AB4">
        <f t="shared" si="4"/>
        <v>265</v>
      </c>
      <c r="AC4" s="40">
        <f t="shared" si="4"/>
        <v>263.5</v>
      </c>
    </row>
    <row r="5" spans="1:29" x14ac:dyDescent="0.35">
      <c r="A5">
        <f>IF(AND(ROW()&gt;'Uusi auto'!C$21,ROW()&lt;'Uusi auto'!C$23),'Uusi auto'!C$7,0)</f>
        <v>0</v>
      </c>
      <c r="B5">
        <f>IF(AND(ROW()&gt;'Uusi auto'!D$21,ROW()&lt;'Uusi auto'!D$23),'Uusi auto'!D$7,0)</f>
        <v>0</v>
      </c>
      <c r="C5">
        <f>IF(AND(ROW()&gt;'Uusi auto'!E$21,ROW()&lt;'Uusi auto'!E$23),'Uusi auto'!E$7,0)</f>
        <v>0</v>
      </c>
      <c r="D5">
        <f>IF(AND(ROW()&gt;'Uusi auto'!F$21,ROW()&lt;'Uusi auto'!F$23),'Uusi auto'!F$7,0)</f>
        <v>0</v>
      </c>
      <c r="E5">
        <f t="shared" si="0"/>
        <v>0</v>
      </c>
      <c r="G5" cm="1">
        <f t="array" ref="G5">IF(AND($E5&gt;11,Taulukko2[Kohde]=Aikataulu!A$1),"SKIP",Aikataulu!A5)</f>
        <v>0</v>
      </c>
      <c r="H5" cm="1">
        <f t="array" ref="H5">IF(AND($E5&gt;11,Taulukko2[Matalin prioriteetti]=Aikataulu!B$1),"SKIP",Aikataulu!B5)</f>
        <v>0</v>
      </c>
      <c r="I5" cm="1">
        <f t="array" ref="I5">IF(AND($E5&gt;11,Taulukko2[Kohde]=Aikataulu!C$1),"SKIP",Aikataulu!C5)</f>
        <v>0</v>
      </c>
      <c r="J5" cm="1">
        <f t="array" ref="J5">IF(AND($E5&gt;11,Taulukko2[Kohde]=Aikataulu!D$1),"SKIP",Aikataulu!D5)</f>
        <v>0</v>
      </c>
      <c r="K5">
        <f t="shared" si="1"/>
        <v>0</v>
      </c>
      <c r="M5">
        <f>IF(AND(ROW()&gt;'Uusi auto'!C$21,ROW()&lt;Z$4),'Uusi auto'!C$7,0)</f>
        <v>0</v>
      </c>
      <c r="N5">
        <f>IF(AND(ROW()&gt;'Uusi auto'!D$21,ROW()&lt;AA$4),'Uusi auto'!D$7,0)</f>
        <v>0</v>
      </c>
      <c r="O5">
        <f>IF(AND(ROW()&gt;'Uusi auto'!E$21,ROW()&lt;AB$4),'Uusi auto'!E$7,0)</f>
        <v>0</v>
      </c>
      <c r="P5">
        <f>IF(AND(ROW()&gt;'Uusi auto'!F$21,ROW()&lt;AC$4),'Uusi auto'!F$7,0)</f>
        <v>0</v>
      </c>
      <c r="Q5">
        <f t="shared" si="2"/>
        <v>0</v>
      </c>
      <c r="S5" cm="1">
        <f t="array" ref="S5">IF(AND($Q5&gt;11,Taulukko2[Kohde]=Aikataulu!M$1),"SKIP",Aikataulu!M5)</f>
        <v>0</v>
      </c>
      <c r="T5" cm="1">
        <f t="array" ref="T5">IF(AND($Q5&gt;11,Taulukko2[Matalin prioriteetti]=Aikataulu!N$1),"SKIP",Aikataulu!N5)</f>
        <v>0</v>
      </c>
      <c r="U5" cm="1">
        <f t="array" ref="U5">IF(AND($Q5&gt;11,Taulukko2[Kohde]=Aikataulu!O$1),"SKIP",Aikataulu!O5)</f>
        <v>0</v>
      </c>
      <c r="V5" cm="1">
        <f t="array" ref="V5">IF(AND($Q5&gt;11,Taulukko2[Matalin prioriteetti]=Aikataulu!P$1),"SKIP",Aikataulu!P5)</f>
        <v>0</v>
      </c>
      <c r="W5">
        <f t="shared" si="3"/>
        <v>0</v>
      </c>
    </row>
    <row r="6" spans="1:29" x14ac:dyDescent="0.35">
      <c r="A6">
        <f>IF(AND(ROW()&gt;'Uusi auto'!C$21,ROW()&lt;'Uusi auto'!C$23),'Uusi auto'!C$7,0)</f>
        <v>0</v>
      </c>
      <c r="B6">
        <f>IF(AND(ROW()&gt;'Uusi auto'!D$21,ROW()&lt;'Uusi auto'!D$23),'Uusi auto'!D$7,0)</f>
        <v>0</v>
      </c>
      <c r="C6">
        <f>IF(AND(ROW()&gt;'Uusi auto'!E$21,ROW()&lt;'Uusi auto'!E$23),'Uusi auto'!E$7,0)</f>
        <v>0</v>
      </c>
      <c r="D6">
        <f>IF(AND(ROW()&gt;'Uusi auto'!F$21,ROW()&lt;'Uusi auto'!F$23),'Uusi auto'!F$7,0)</f>
        <v>0</v>
      </c>
      <c r="E6">
        <f t="shared" si="0"/>
        <v>0</v>
      </c>
      <c r="G6" cm="1">
        <f t="array" ref="G6">IF(AND($E6&gt;11,Taulukko2[Kohde]=Aikataulu!A$1),"SKIP",Aikataulu!A6)</f>
        <v>0</v>
      </c>
      <c r="H6" cm="1">
        <f t="array" ref="H6">IF(AND($E6&gt;11,Taulukko2[Matalin prioriteetti]=Aikataulu!B$1),"SKIP",Aikataulu!B6)</f>
        <v>0</v>
      </c>
      <c r="I6" cm="1">
        <f t="array" ref="I6">IF(AND($E6&gt;11,Taulukko2[Kohde]=Aikataulu!C$1),"SKIP",Aikataulu!C6)</f>
        <v>0</v>
      </c>
      <c r="J6" cm="1">
        <f t="array" ref="J6">IF(AND($E6&gt;11,Taulukko2[Kohde]=Aikataulu!D$1),"SKIP",Aikataulu!D6)</f>
        <v>0</v>
      </c>
      <c r="K6">
        <f t="shared" si="1"/>
        <v>0</v>
      </c>
      <c r="M6">
        <f>IF(AND(ROW()&gt;'Uusi auto'!C$21,ROW()&lt;Z$4),'Uusi auto'!C$7,0)</f>
        <v>0</v>
      </c>
      <c r="N6">
        <f>IF(AND(ROW()&gt;'Uusi auto'!D$21,ROW()&lt;AA$4),'Uusi auto'!D$7,0)</f>
        <v>0</v>
      </c>
      <c r="O6">
        <f>IF(AND(ROW()&gt;'Uusi auto'!E$21,ROW()&lt;AB$4),'Uusi auto'!E$7,0)</f>
        <v>0</v>
      </c>
      <c r="P6">
        <f>IF(AND(ROW()&gt;'Uusi auto'!F$21,ROW()&lt;AC$4),'Uusi auto'!F$7,0)</f>
        <v>0</v>
      </c>
      <c r="Q6">
        <f t="shared" si="2"/>
        <v>0</v>
      </c>
      <c r="S6" cm="1">
        <f t="array" ref="S6">IF(AND($Q6&gt;11,Taulukko2[Kohde]=Aikataulu!M$1),"SKIP",Aikataulu!M6)</f>
        <v>0</v>
      </c>
      <c r="T6" cm="1">
        <f t="array" ref="T6">IF(AND($Q6&gt;11,Taulukko2[Matalin prioriteetti]=Aikataulu!N$1),"SKIP",Aikataulu!N6)</f>
        <v>0</v>
      </c>
      <c r="U6" cm="1">
        <f t="array" ref="U6">IF(AND($Q6&gt;11,Taulukko2[Kohde]=Aikataulu!O$1),"SKIP",Aikataulu!O6)</f>
        <v>0</v>
      </c>
      <c r="V6" cm="1">
        <f t="array" ref="V6">IF(AND($Q6&gt;11,Taulukko2[Matalin prioriteetti]=Aikataulu!P$1),"SKIP",Aikataulu!P6)</f>
        <v>0</v>
      </c>
      <c r="W6">
        <f t="shared" si="3"/>
        <v>0</v>
      </c>
    </row>
    <row r="7" spans="1:29" x14ac:dyDescent="0.35">
      <c r="A7">
        <f>IF(AND(ROW()&gt;'Uusi auto'!C$21,ROW()&lt;'Uusi auto'!C$23),'Uusi auto'!C$7,0)</f>
        <v>0</v>
      </c>
      <c r="B7">
        <f>IF(AND(ROW()&gt;'Uusi auto'!D$21,ROW()&lt;'Uusi auto'!D$23),'Uusi auto'!D$7,0)</f>
        <v>0</v>
      </c>
      <c r="C7">
        <f>IF(AND(ROW()&gt;'Uusi auto'!E$21,ROW()&lt;'Uusi auto'!E$23),'Uusi auto'!E$7,0)</f>
        <v>0</v>
      </c>
      <c r="D7">
        <f>IF(AND(ROW()&gt;'Uusi auto'!F$21,ROW()&lt;'Uusi auto'!F$23),'Uusi auto'!F$7,0)</f>
        <v>0</v>
      </c>
      <c r="E7">
        <f t="shared" si="0"/>
        <v>0</v>
      </c>
      <c r="G7" cm="1">
        <f t="array" ref="G7">IF(AND($E7&gt;11,Taulukko2[Kohde]=Aikataulu!A$1),"SKIP",Aikataulu!A7)</f>
        <v>0</v>
      </c>
      <c r="H7" cm="1">
        <f t="array" ref="H7">IF(AND($E7&gt;11,Taulukko2[Matalin prioriteetti]=Aikataulu!B$1),"SKIP",Aikataulu!B7)</f>
        <v>0</v>
      </c>
      <c r="I7" cm="1">
        <f t="array" ref="I7">IF(AND($E7&gt;11,Taulukko2[Kohde]=Aikataulu!C$1),"SKIP",Aikataulu!C7)</f>
        <v>0</v>
      </c>
      <c r="J7" cm="1">
        <f t="array" ref="J7">IF(AND($E7&gt;11,Taulukko2[Kohde]=Aikataulu!D$1),"SKIP",Aikataulu!D7)</f>
        <v>0</v>
      </c>
      <c r="K7">
        <f t="shared" si="1"/>
        <v>0</v>
      </c>
      <c r="M7">
        <f>IF(AND(ROW()&gt;'Uusi auto'!C$21,ROW()&lt;Z$4),'Uusi auto'!C$7,0)</f>
        <v>0</v>
      </c>
      <c r="N7">
        <f>IF(AND(ROW()&gt;'Uusi auto'!D$21,ROW()&lt;AA$4),'Uusi auto'!D$7,0)</f>
        <v>0</v>
      </c>
      <c r="O7">
        <f>IF(AND(ROW()&gt;'Uusi auto'!E$21,ROW()&lt;AB$4),'Uusi auto'!E$7,0)</f>
        <v>0</v>
      </c>
      <c r="P7">
        <f>IF(AND(ROW()&gt;'Uusi auto'!F$21,ROW()&lt;AC$4),'Uusi auto'!F$7,0)</f>
        <v>0</v>
      </c>
      <c r="Q7">
        <f t="shared" si="2"/>
        <v>0</v>
      </c>
      <c r="S7" cm="1">
        <f t="array" ref="S7">IF(AND($Q7&gt;11,Taulukko2[Kohde]=Aikataulu!M$1),"SKIP",Aikataulu!M7)</f>
        <v>0</v>
      </c>
      <c r="T7" cm="1">
        <f t="array" ref="T7">IF(AND($Q7&gt;11,Taulukko2[Matalin prioriteetti]=Aikataulu!N$1),"SKIP",Aikataulu!N7)</f>
        <v>0</v>
      </c>
      <c r="U7" cm="1">
        <f t="array" ref="U7">IF(AND($Q7&gt;11,Taulukko2[Kohde]=Aikataulu!O$1),"SKIP",Aikataulu!O7)</f>
        <v>0</v>
      </c>
      <c r="V7" cm="1">
        <f t="array" ref="V7">IF(AND($Q7&gt;11,Taulukko2[Matalin prioriteetti]=Aikataulu!P$1),"SKIP",Aikataulu!P7)</f>
        <v>0</v>
      </c>
      <c r="W7">
        <f t="shared" si="3"/>
        <v>0</v>
      </c>
    </row>
    <row r="8" spans="1:29" x14ac:dyDescent="0.35">
      <c r="A8">
        <f>IF(AND(ROW()&gt;'Uusi auto'!C$21,ROW()&lt;'Uusi auto'!C$23),'Uusi auto'!C$7,0)</f>
        <v>0</v>
      </c>
      <c r="B8">
        <f>IF(AND(ROW()&gt;'Uusi auto'!D$21,ROW()&lt;'Uusi auto'!D$23),'Uusi auto'!D$7,0)</f>
        <v>0</v>
      </c>
      <c r="C8">
        <f>IF(AND(ROW()&gt;'Uusi auto'!E$21,ROW()&lt;'Uusi auto'!E$23),'Uusi auto'!E$7,0)</f>
        <v>0</v>
      </c>
      <c r="D8">
        <f>IF(AND(ROW()&gt;'Uusi auto'!F$21,ROW()&lt;'Uusi auto'!F$23),'Uusi auto'!F$7,0)</f>
        <v>0</v>
      </c>
      <c r="E8">
        <f t="shared" si="0"/>
        <v>0</v>
      </c>
      <c r="G8" cm="1">
        <f t="array" ref="G8">IF(AND($E8&gt;11,Taulukko2[Kohde]=Aikataulu!A$1),"SKIP",Aikataulu!A8)</f>
        <v>0</v>
      </c>
      <c r="H8" cm="1">
        <f t="array" ref="H8">IF(AND($E8&gt;11,Taulukko2[Matalin prioriteetti]=Aikataulu!B$1),"SKIP",Aikataulu!B8)</f>
        <v>0</v>
      </c>
      <c r="I8" cm="1">
        <f t="array" ref="I8">IF(AND($E8&gt;11,Taulukko2[Kohde]=Aikataulu!C$1),"SKIP",Aikataulu!C8)</f>
        <v>0</v>
      </c>
      <c r="J8" cm="1">
        <f t="array" ref="J8">IF(AND($E8&gt;11,Taulukko2[Kohde]=Aikataulu!D$1),"SKIP",Aikataulu!D8)</f>
        <v>0</v>
      </c>
      <c r="K8">
        <f t="shared" si="1"/>
        <v>0</v>
      </c>
      <c r="M8">
        <f>IF(AND(ROW()&gt;'Uusi auto'!C$21,ROW()&lt;Z$4),'Uusi auto'!C$7,0)</f>
        <v>0</v>
      </c>
      <c r="N8">
        <f>IF(AND(ROW()&gt;'Uusi auto'!D$21,ROW()&lt;AA$4),'Uusi auto'!D$7,0)</f>
        <v>0</v>
      </c>
      <c r="O8">
        <f>IF(AND(ROW()&gt;'Uusi auto'!E$21,ROW()&lt;AB$4),'Uusi auto'!E$7,0)</f>
        <v>0</v>
      </c>
      <c r="P8">
        <f>IF(AND(ROW()&gt;'Uusi auto'!F$21,ROW()&lt;AC$4),'Uusi auto'!F$7,0)</f>
        <v>0</v>
      </c>
      <c r="Q8">
        <f t="shared" si="2"/>
        <v>0</v>
      </c>
      <c r="S8" cm="1">
        <f t="array" ref="S8">IF(AND($Q8&gt;11,Taulukko2[Kohde]=Aikataulu!M$1),"SKIP",Aikataulu!M8)</f>
        <v>0</v>
      </c>
      <c r="T8" cm="1">
        <f t="array" ref="T8">IF(AND($Q8&gt;11,Taulukko2[Matalin prioriteetti]=Aikataulu!N$1),"SKIP",Aikataulu!N8)</f>
        <v>0</v>
      </c>
      <c r="U8" cm="1">
        <f t="array" ref="U8">IF(AND($Q8&gt;11,Taulukko2[Kohde]=Aikataulu!O$1),"SKIP",Aikataulu!O8)</f>
        <v>0</v>
      </c>
      <c r="V8" cm="1">
        <f t="array" ref="V8">IF(AND($Q8&gt;11,Taulukko2[Matalin prioriteetti]=Aikataulu!P$1),"SKIP",Aikataulu!P8)</f>
        <v>0</v>
      </c>
      <c r="W8">
        <f t="shared" si="3"/>
        <v>0</v>
      </c>
    </row>
    <row r="9" spans="1:29" x14ac:dyDescent="0.35">
      <c r="A9">
        <f>IF(AND(ROW()&gt;'Uusi auto'!C$21,ROW()&lt;'Uusi auto'!C$23),'Uusi auto'!C$7,0)</f>
        <v>0</v>
      </c>
      <c r="B9">
        <f>IF(AND(ROW()&gt;'Uusi auto'!D$21,ROW()&lt;'Uusi auto'!D$23),'Uusi auto'!D$7,0)</f>
        <v>0</v>
      </c>
      <c r="C9">
        <f>IF(AND(ROW()&gt;'Uusi auto'!E$21,ROW()&lt;'Uusi auto'!E$23),'Uusi auto'!E$7,0)</f>
        <v>0</v>
      </c>
      <c r="D9">
        <f>IF(AND(ROW()&gt;'Uusi auto'!F$21,ROW()&lt;'Uusi auto'!F$23),'Uusi auto'!F$7,0)</f>
        <v>0</v>
      </c>
      <c r="E9">
        <f t="shared" si="0"/>
        <v>0</v>
      </c>
      <c r="G9" cm="1">
        <f t="array" ref="G9">IF(AND($E9&gt;11,Taulukko2[Kohde]=Aikataulu!A$1),"SKIP",Aikataulu!A9)</f>
        <v>0</v>
      </c>
      <c r="H9" cm="1">
        <f t="array" ref="H9">IF(AND($E9&gt;11,Taulukko2[Matalin prioriteetti]=Aikataulu!B$1),"SKIP",Aikataulu!B9)</f>
        <v>0</v>
      </c>
      <c r="I9" cm="1">
        <f t="array" ref="I9">IF(AND($E9&gt;11,Taulukko2[Kohde]=Aikataulu!C$1),"SKIP",Aikataulu!C9)</f>
        <v>0</v>
      </c>
      <c r="J9" cm="1">
        <f t="array" ref="J9">IF(AND($E9&gt;11,Taulukko2[Kohde]=Aikataulu!D$1),"SKIP",Aikataulu!D9)</f>
        <v>0</v>
      </c>
      <c r="K9">
        <f t="shared" si="1"/>
        <v>0</v>
      </c>
      <c r="M9">
        <f>IF(AND(ROW()&gt;'Uusi auto'!C$21,ROW()&lt;Z$4),'Uusi auto'!C$7,0)</f>
        <v>0</v>
      </c>
      <c r="N9">
        <f>IF(AND(ROW()&gt;'Uusi auto'!D$21,ROW()&lt;AA$4),'Uusi auto'!D$7,0)</f>
        <v>0</v>
      </c>
      <c r="O9">
        <f>IF(AND(ROW()&gt;'Uusi auto'!E$21,ROW()&lt;AB$4),'Uusi auto'!E$7,0)</f>
        <v>0</v>
      </c>
      <c r="P9">
        <f>IF(AND(ROW()&gt;'Uusi auto'!F$21,ROW()&lt;AC$4),'Uusi auto'!F$7,0)</f>
        <v>0</v>
      </c>
      <c r="Q9">
        <f t="shared" si="2"/>
        <v>0</v>
      </c>
      <c r="S9" cm="1">
        <f t="array" ref="S9">IF(AND($Q9&gt;11,Taulukko2[Kohde]=Aikataulu!M$1),"SKIP",Aikataulu!M9)</f>
        <v>0</v>
      </c>
      <c r="T9" cm="1">
        <f t="array" ref="T9">IF(AND($Q9&gt;11,Taulukko2[Matalin prioriteetti]=Aikataulu!N$1),"SKIP",Aikataulu!N9)</f>
        <v>0</v>
      </c>
      <c r="U9" cm="1">
        <f t="array" ref="U9">IF(AND($Q9&gt;11,Taulukko2[Kohde]=Aikataulu!O$1),"SKIP",Aikataulu!O9)</f>
        <v>0</v>
      </c>
      <c r="V9" cm="1">
        <f t="array" ref="V9">IF(AND($Q9&gt;11,Taulukko2[Matalin prioriteetti]=Aikataulu!P$1),"SKIP",Aikataulu!P9)</f>
        <v>0</v>
      </c>
      <c r="W9">
        <f t="shared" si="3"/>
        <v>0</v>
      </c>
    </row>
    <row r="10" spans="1:29" x14ac:dyDescent="0.35">
      <c r="A10">
        <f>IF(AND(ROW()&gt;'Uusi auto'!C$21,ROW()&lt;'Uusi auto'!C$23),'Uusi auto'!C$7,0)</f>
        <v>0</v>
      </c>
      <c r="B10">
        <f>IF(AND(ROW()&gt;'Uusi auto'!D$21,ROW()&lt;'Uusi auto'!D$23),'Uusi auto'!D$7,0)</f>
        <v>0</v>
      </c>
      <c r="C10">
        <f>IF(AND(ROW()&gt;'Uusi auto'!E$21,ROW()&lt;'Uusi auto'!E$23),'Uusi auto'!E$7,0)</f>
        <v>0</v>
      </c>
      <c r="D10">
        <f>IF(AND(ROW()&gt;'Uusi auto'!F$21,ROW()&lt;'Uusi auto'!F$23),'Uusi auto'!F$7,0)</f>
        <v>0</v>
      </c>
      <c r="E10">
        <f t="shared" si="0"/>
        <v>0</v>
      </c>
      <c r="G10" cm="1">
        <f t="array" ref="G10">IF(AND($E10&gt;11,Taulukko2[Kohde]=Aikataulu!A$1),"SKIP",Aikataulu!A10)</f>
        <v>0</v>
      </c>
      <c r="H10" cm="1">
        <f t="array" ref="H10">IF(AND($E10&gt;11,Taulukko2[Matalin prioriteetti]=Aikataulu!B$1),"SKIP",Aikataulu!B10)</f>
        <v>0</v>
      </c>
      <c r="I10" cm="1">
        <f t="array" ref="I10">IF(AND($E10&gt;11,Taulukko2[Kohde]=Aikataulu!C$1),"SKIP",Aikataulu!C10)</f>
        <v>0</v>
      </c>
      <c r="J10" cm="1">
        <f t="array" ref="J10">IF(AND($E10&gt;11,Taulukko2[Kohde]=Aikataulu!D$1),"SKIP",Aikataulu!D10)</f>
        <v>0</v>
      </c>
      <c r="K10">
        <f t="shared" si="1"/>
        <v>0</v>
      </c>
      <c r="M10">
        <f>IF(AND(ROW()&gt;'Uusi auto'!C$21,ROW()&lt;Z$4),'Uusi auto'!C$7,0)</f>
        <v>0</v>
      </c>
      <c r="N10">
        <f>IF(AND(ROW()&gt;'Uusi auto'!D$21,ROW()&lt;AA$4),'Uusi auto'!D$7,0)</f>
        <v>0</v>
      </c>
      <c r="O10">
        <f>IF(AND(ROW()&gt;'Uusi auto'!E$21,ROW()&lt;AB$4),'Uusi auto'!E$7,0)</f>
        <v>0</v>
      </c>
      <c r="P10">
        <f>IF(AND(ROW()&gt;'Uusi auto'!F$21,ROW()&lt;AC$4),'Uusi auto'!F$7,0)</f>
        <v>0</v>
      </c>
      <c r="Q10">
        <f t="shared" si="2"/>
        <v>0</v>
      </c>
      <c r="S10" cm="1">
        <f t="array" ref="S10">IF(AND($Q10&gt;11,Taulukko2[Kohde]=Aikataulu!M$1),"SKIP",Aikataulu!M10)</f>
        <v>0</v>
      </c>
      <c r="T10" cm="1">
        <f t="array" ref="T10">IF(AND($Q10&gt;11,Taulukko2[Matalin prioriteetti]=Aikataulu!N$1),"SKIP",Aikataulu!N10)</f>
        <v>0</v>
      </c>
      <c r="U10" cm="1">
        <f t="array" ref="U10">IF(AND($Q10&gt;11,Taulukko2[Kohde]=Aikataulu!O$1),"SKIP",Aikataulu!O10)</f>
        <v>0</v>
      </c>
      <c r="V10" cm="1">
        <f t="array" ref="V10">IF(AND($Q10&gt;11,Taulukko2[Matalin prioriteetti]=Aikataulu!P$1),"SKIP",Aikataulu!P10)</f>
        <v>0</v>
      </c>
      <c r="W10">
        <f t="shared" si="3"/>
        <v>0</v>
      </c>
    </row>
    <row r="11" spans="1:29" x14ac:dyDescent="0.35">
      <c r="A11">
        <f>IF(AND(ROW()&gt;'Uusi auto'!C$21,ROW()&lt;'Uusi auto'!C$23),'Uusi auto'!C$7,0)</f>
        <v>0</v>
      </c>
      <c r="B11">
        <f>IF(AND(ROW()&gt;'Uusi auto'!D$21,ROW()&lt;'Uusi auto'!D$23),'Uusi auto'!D$7,0)</f>
        <v>0</v>
      </c>
      <c r="C11">
        <f>IF(AND(ROW()&gt;'Uusi auto'!E$21,ROW()&lt;'Uusi auto'!E$23),'Uusi auto'!E$7,0)</f>
        <v>0</v>
      </c>
      <c r="D11">
        <f>IF(AND(ROW()&gt;'Uusi auto'!F$21,ROW()&lt;'Uusi auto'!F$23),'Uusi auto'!F$7,0)</f>
        <v>0</v>
      </c>
      <c r="E11">
        <f t="shared" si="0"/>
        <v>0</v>
      </c>
      <c r="G11" cm="1">
        <f t="array" ref="G11">IF(AND($E11&gt;11,Taulukko2[Kohde]=Aikataulu!A$1),"SKIP",Aikataulu!A11)</f>
        <v>0</v>
      </c>
      <c r="H11" cm="1">
        <f t="array" ref="H11">IF(AND($E11&gt;11,Taulukko2[Matalin prioriteetti]=Aikataulu!B$1),"SKIP",Aikataulu!B11)</f>
        <v>0</v>
      </c>
      <c r="I11" cm="1">
        <f t="array" ref="I11">IF(AND($E11&gt;11,Taulukko2[Kohde]=Aikataulu!C$1),"SKIP",Aikataulu!C11)</f>
        <v>0</v>
      </c>
      <c r="J11" cm="1">
        <f t="array" ref="J11">IF(AND($E11&gt;11,Taulukko2[Kohde]=Aikataulu!D$1),"SKIP",Aikataulu!D11)</f>
        <v>0</v>
      </c>
      <c r="K11">
        <f t="shared" si="1"/>
        <v>0</v>
      </c>
      <c r="M11">
        <f>IF(AND(ROW()&gt;'Uusi auto'!C$21,ROW()&lt;Z$4),'Uusi auto'!C$7,0)</f>
        <v>0</v>
      </c>
      <c r="N11">
        <f>IF(AND(ROW()&gt;'Uusi auto'!D$21,ROW()&lt;AA$4),'Uusi auto'!D$7,0)</f>
        <v>0</v>
      </c>
      <c r="O11">
        <f>IF(AND(ROW()&gt;'Uusi auto'!E$21,ROW()&lt;AB$4),'Uusi auto'!E$7,0)</f>
        <v>0</v>
      </c>
      <c r="P11">
        <f>IF(AND(ROW()&gt;'Uusi auto'!F$21,ROW()&lt;AC$4),'Uusi auto'!F$7,0)</f>
        <v>0</v>
      </c>
      <c r="Q11">
        <f t="shared" si="2"/>
        <v>0</v>
      </c>
      <c r="S11" cm="1">
        <f t="array" ref="S11">IF(AND($Q11&gt;11,Taulukko2[Kohde]=Aikataulu!M$1),"SKIP",Aikataulu!M11)</f>
        <v>0</v>
      </c>
      <c r="T11" cm="1">
        <f t="array" ref="T11">IF(AND($Q11&gt;11,Taulukko2[Matalin prioriteetti]=Aikataulu!N$1),"SKIP",Aikataulu!N11)</f>
        <v>0</v>
      </c>
      <c r="U11" cm="1">
        <f t="array" ref="U11">IF(AND($Q11&gt;11,Taulukko2[Kohde]=Aikataulu!O$1),"SKIP",Aikataulu!O11)</f>
        <v>0</v>
      </c>
      <c r="V11" cm="1">
        <f t="array" ref="V11">IF(AND($Q11&gt;11,Taulukko2[Matalin prioriteetti]=Aikataulu!P$1),"SKIP",Aikataulu!P11)</f>
        <v>0</v>
      </c>
      <c r="W11">
        <f t="shared" si="3"/>
        <v>0</v>
      </c>
    </row>
    <row r="12" spans="1:29" x14ac:dyDescent="0.35">
      <c r="A12">
        <f>IF(AND(ROW()&gt;'Uusi auto'!C$21,ROW()&lt;'Uusi auto'!C$23),'Uusi auto'!C$7,0)</f>
        <v>0</v>
      </c>
      <c r="B12">
        <f>IF(AND(ROW()&gt;'Uusi auto'!D$21,ROW()&lt;'Uusi auto'!D$23),'Uusi auto'!D$7,0)</f>
        <v>0</v>
      </c>
      <c r="C12">
        <f>IF(AND(ROW()&gt;'Uusi auto'!E$21,ROW()&lt;'Uusi auto'!E$23),'Uusi auto'!E$7,0)</f>
        <v>0</v>
      </c>
      <c r="D12">
        <f>IF(AND(ROW()&gt;'Uusi auto'!F$21,ROW()&lt;'Uusi auto'!F$23),'Uusi auto'!F$7,0)</f>
        <v>0</v>
      </c>
      <c r="E12">
        <f t="shared" si="0"/>
        <v>0</v>
      </c>
      <c r="G12" cm="1">
        <f t="array" ref="G12">IF(AND($E12&gt;11,Taulukko2[Kohde]=Aikataulu!A$1),"SKIP",Aikataulu!A12)</f>
        <v>0</v>
      </c>
      <c r="H12" cm="1">
        <f t="array" ref="H12">IF(AND($E12&gt;11,Taulukko2[Matalin prioriteetti]=Aikataulu!B$1),"SKIP",Aikataulu!B12)</f>
        <v>0</v>
      </c>
      <c r="I12" cm="1">
        <f t="array" ref="I12">IF(AND($E12&gt;11,Taulukko2[Kohde]=Aikataulu!C$1),"SKIP",Aikataulu!C12)</f>
        <v>0</v>
      </c>
      <c r="J12" cm="1">
        <f t="array" ref="J12">IF(AND($E12&gt;11,Taulukko2[Kohde]=Aikataulu!D$1),"SKIP",Aikataulu!D12)</f>
        <v>0</v>
      </c>
      <c r="K12">
        <f t="shared" si="1"/>
        <v>0</v>
      </c>
      <c r="M12">
        <f>IF(AND(ROW()&gt;'Uusi auto'!C$21,ROW()&lt;Z$4),'Uusi auto'!C$7,0)</f>
        <v>0</v>
      </c>
      <c r="N12">
        <f>IF(AND(ROW()&gt;'Uusi auto'!D$21,ROW()&lt;AA$4),'Uusi auto'!D$7,0)</f>
        <v>0</v>
      </c>
      <c r="O12">
        <f>IF(AND(ROW()&gt;'Uusi auto'!E$21,ROW()&lt;AB$4),'Uusi auto'!E$7,0)</f>
        <v>0</v>
      </c>
      <c r="P12">
        <f>IF(AND(ROW()&gt;'Uusi auto'!F$21,ROW()&lt;AC$4),'Uusi auto'!F$7,0)</f>
        <v>0</v>
      </c>
      <c r="Q12">
        <f t="shared" si="2"/>
        <v>0</v>
      </c>
      <c r="S12" cm="1">
        <f t="array" ref="S12">IF(AND($Q12&gt;11,Taulukko2[Kohde]=Aikataulu!M$1),"SKIP",Aikataulu!M12)</f>
        <v>0</v>
      </c>
      <c r="T12" cm="1">
        <f t="array" ref="T12">IF(AND($Q12&gt;11,Taulukko2[Matalin prioriteetti]=Aikataulu!N$1),"SKIP",Aikataulu!N12)</f>
        <v>0</v>
      </c>
      <c r="U12" cm="1">
        <f t="array" ref="U12">IF(AND($Q12&gt;11,Taulukko2[Kohde]=Aikataulu!O$1),"SKIP",Aikataulu!O12)</f>
        <v>0</v>
      </c>
      <c r="V12" cm="1">
        <f t="array" ref="V12">IF(AND($Q12&gt;11,Taulukko2[Matalin prioriteetti]=Aikataulu!P$1),"SKIP",Aikataulu!P12)</f>
        <v>0</v>
      </c>
      <c r="W12">
        <f t="shared" si="3"/>
        <v>0</v>
      </c>
    </row>
    <row r="13" spans="1:29" x14ac:dyDescent="0.35">
      <c r="A13">
        <f>IF(AND(ROW()&gt;'Uusi auto'!C$21,ROW()&lt;'Uusi auto'!C$23),'Uusi auto'!C$7,0)</f>
        <v>0</v>
      </c>
      <c r="B13">
        <f>IF(AND(ROW()&gt;'Uusi auto'!D$21,ROW()&lt;'Uusi auto'!D$23),'Uusi auto'!D$7,0)</f>
        <v>0</v>
      </c>
      <c r="C13">
        <f>IF(AND(ROW()&gt;'Uusi auto'!E$21,ROW()&lt;'Uusi auto'!E$23),'Uusi auto'!E$7,0)</f>
        <v>0</v>
      </c>
      <c r="D13">
        <f>IF(AND(ROW()&gt;'Uusi auto'!F$21,ROW()&lt;'Uusi auto'!F$23),'Uusi auto'!F$7,0)</f>
        <v>0</v>
      </c>
      <c r="E13">
        <f t="shared" si="0"/>
        <v>0</v>
      </c>
      <c r="G13" cm="1">
        <f t="array" ref="G13">IF(AND($E13&gt;11,Taulukko2[Kohde]=Aikataulu!A$1),"SKIP",Aikataulu!A13)</f>
        <v>0</v>
      </c>
      <c r="H13" cm="1">
        <f t="array" ref="H13">IF(AND($E13&gt;11,Taulukko2[Matalin prioriteetti]=Aikataulu!B$1),"SKIP",Aikataulu!B13)</f>
        <v>0</v>
      </c>
      <c r="I13" cm="1">
        <f t="array" ref="I13">IF(AND($E13&gt;11,Taulukko2[Kohde]=Aikataulu!C$1),"SKIP",Aikataulu!C13)</f>
        <v>0</v>
      </c>
      <c r="J13" cm="1">
        <f t="array" ref="J13">IF(AND($E13&gt;11,Taulukko2[Kohde]=Aikataulu!D$1),"SKIP",Aikataulu!D13)</f>
        <v>0</v>
      </c>
      <c r="K13">
        <f t="shared" si="1"/>
        <v>0</v>
      </c>
      <c r="M13">
        <f>IF(AND(ROW()&gt;'Uusi auto'!C$21,ROW()&lt;Z$4),'Uusi auto'!C$7,0)</f>
        <v>0</v>
      </c>
      <c r="N13">
        <f>IF(AND(ROW()&gt;'Uusi auto'!D$21,ROW()&lt;AA$4),'Uusi auto'!D$7,0)</f>
        <v>0</v>
      </c>
      <c r="O13">
        <f>IF(AND(ROW()&gt;'Uusi auto'!E$21,ROW()&lt;AB$4),'Uusi auto'!E$7,0)</f>
        <v>0</v>
      </c>
      <c r="P13">
        <f>IF(AND(ROW()&gt;'Uusi auto'!F$21,ROW()&lt;AC$4),'Uusi auto'!F$7,0)</f>
        <v>0</v>
      </c>
      <c r="Q13">
        <f t="shared" si="2"/>
        <v>0</v>
      </c>
      <c r="S13" cm="1">
        <f t="array" ref="S13">IF(AND($Q13&gt;11,Taulukko2[Kohde]=Aikataulu!M$1),"SKIP",Aikataulu!M13)</f>
        <v>0</v>
      </c>
      <c r="T13" cm="1">
        <f t="array" ref="T13">IF(AND($Q13&gt;11,Taulukko2[Matalin prioriteetti]=Aikataulu!N$1),"SKIP",Aikataulu!N13)</f>
        <v>0</v>
      </c>
      <c r="U13" cm="1">
        <f t="array" ref="U13">IF(AND($Q13&gt;11,Taulukko2[Kohde]=Aikataulu!O$1),"SKIP",Aikataulu!O13)</f>
        <v>0</v>
      </c>
      <c r="V13" cm="1">
        <f t="array" ref="V13">IF(AND($Q13&gt;11,Taulukko2[Matalin prioriteetti]=Aikataulu!P$1),"SKIP",Aikataulu!P13)</f>
        <v>0</v>
      </c>
      <c r="W13">
        <f t="shared" si="3"/>
        <v>0</v>
      </c>
    </row>
    <row r="14" spans="1:29" x14ac:dyDescent="0.35">
      <c r="A14">
        <f>IF(AND(ROW()&gt;'Uusi auto'!C$21,ROW()&lt;'Uusi auto'!C$23),'Uusi auto'!C$7,0)</f>
        <v>0</v>
      </c>
      <c r="B14">
        <f>IF(AND(ROW()&gt;'Uusi auto'!D$21,ROW()&lt;'Uusi auto'!D$23),'Uusi auto'!D$7,0)</f>
        <v>0</v>
      </c>
      <c r="C14">
        <f>IF(AND(ROW()&gt;'Uusi auto'!E$21,ROW()&lt;'Uusi auto'!E$23),'Uusi auto'!E$7,0)</f>
        <v>0</v>
      </c>
      <c r="D14">
        <f>IF(AND(ROW()&gt;'Uusi auto'!F$21,ROW()&lt;'Uusi auto'!F$23),'Uusi auto'!F$7,0)</f>
        <v>0</v>
      </c>
      <c r="E14">
        <f t="shared" si="0"/>
        <v>0</v>
      </c>
      <c r="G14" cm="1">
        <f t="array" ref="G14">IF(AND($E14&gt;11,Taulukko2[Kohde]=Aikataulu!A$1),"SKIP",Aikataulu!A14)</f>
        <v>0</v>
      </c>
      <c r="H14" cm="1">
        <f t="array" ref="H14">IF(AND($E14&gt;11,Taulukko2[Matalin prioriteetti]=Aikataulu!B$1),"SKIP",Aikataulu!B14)</f>
        <v>0</v>
      </c>
      <c r="I14" cm="1">
        <f t="array" ref="I14">IF(AND($E14&gt;11,Taulukko2[Kohde]=Aikataulu!C$1),"SKIP",Aikataulu!C14)</f>
        <v>0</v>
      </c>
      <c r="J14" cm="1">
        <f t="array" ref="J14">IF(AND($E14&gt;11,Taulukko2[Kohde]=Aikataulu!D$1),"SKIP",Aikataulu!D14)</f>
        <v>0</v>
      </c>
      <c r="K14">
        <f t="shared" si="1"/>
        <v>0</v>
      </c>
      <c r="M14">
        <f>IF(AND(ROW()&gt;'Uusi auto'!C$21,ROW()&lt;Z$4),'Uusi auto'!C$7,0)</f>
        <v>0</v>
      </c>
      <c r="N14">
        <f>IF(AND(ROW()&gt;'Uusi auto'!D$21,ROW()&lt;AA$4),'Uusi auto'!D$7,0)</f>
        <v>0</v>
      </c>
      <c r="O14">
        <f>IF(AND(ROW()&gt;'Uusi auto'!E$21,ROW()&lt;AB$4),'Uusi auto'!E$7,0)</f>
        <v>0</v>
      </c>
      <c r="P14">
        <f>IF(AND(ROW()&gt;'Uusi auto'!F$21,ROW()&lt;AC$4),'Uusi auto'!F$7,0)</f>
        <v>0</v>
      </c>
      <c r="Q14">
        <f t="shared" si="2"/>
        <v>0</v>
      </c>
      <c r="S14" cm="1">
        <f t="array" ref="S14">IF(AND($Q14&gt;11,Taulukko2[Kohde]=Aikataulu!M$1),"SKIP",Aikataulu!M14)</f>
        <v>0</v>
      </c>
      <c r="T14" cm="1">
        <f t="array" ref="T14">IF(AND($Q14&gt;11,Taulukko2[Matalin prioriteetti]=Aikataulu!N$1),"SKIP",Aikataulu!N14)</f>
        <v>0</v>
      </c>
      <c r="U14" cm="1">
        <f t="array" ref="U14">IF(AND($Q14&gt;11,Taulukko2[Kohde]=Aikataulu!O$1),"SKIP",Aikataulu!O14)</f>
        <v>0</v>
      </c>
      <c r="V14" cm="1">
        <f t="array" ref="V14">IF(AND($Q14&gt;11,Taulukko2[Matalin prioriteetti]=Aikataulu!P$1),"SKIP",Aikataulu!P14)</f>
        <v>0</v>
      </c>
      <c r="W14">
        <f t="shared" si="3"/>
        <v>0</v>
      </c>
    </row>
    <row r="15" spans="1:29" x14ac:dyDescent="0.35">
      <c r="A15">
        <f>IF(AND(ROW()&gt;'Uusi auto'!C$21,ROW()&lt;'Uusi auto'!C$23),'Uusi auto'!C$7,0)</f>
        <v>3.6</v>
      </c>
      <c r="B15">
        <f>IF(AND(ROW()&gt;'Uusi auto'!D$21,ROW()&lt;'Uusi auto'!D$23),'Uusi auto'!D$7,0)</f>
        <v>0</v>
      </c>
      <c r="C15">
        <f>IF(AND(ROW()&gt;'Uusi auto'!E$21,ROW()&lt;'Uusi auto'!E$23),'Uusi auto'!E$7,0)</f>
        <v>0</v>
      </c>
      <c r="D15">
        <f>IF(AND(ROW()&gt;'Uusi auto'!F$21,ROW()&lt;'Uusi auto'!F$23),'Uusi auto'!F$7,0)</f>
        <v>0</v>
      </c>
      <c r="E15">
        <f t="shared" si="0"/>
        <v>3.6</v>
      </c>
      <c r="G15" cm="1">
        <f t="array" ref="G15">IF(AND($E15&gt;11,Taulukko2[Kohde]=Aikataulu!A$1),"SKIP",Aikataulu!A15)</f>
        <v>3.6</v>
      </c>
      <c r="H15" cm="1">
        <f t="array" ref="H15">IF(AND($E15&gt;11,Taulukko2[Matalin prioriteetti]=Aikataulu!B$1),"SKIP",Aikataulu!B15)</f>
        <v>0</v>
      </c>
      <c r="I15" cm="1">
        <f t="array" ref="I15">IF(AND($E15&gt;11,Taulukko2[Kohde]=Aikataulu!C$1),"SKIP",Aikataulu!C15)</f>
        <v>0</v>
      </c>
      <c r="J15" cm="1">
        <f t="array" ref="J15">IF(AND($E15&gt;11,Taulukko2[Kohde]=Aikataulu!D$1),"SKIP",Aikataulu!D15)</f>
        <v>0</v>
      </c>
      <c r="K15">
        <f t="shared" si="1"/>
        <v>3.6</v>
      </c>
      <c r="M15">
        <f>IF(AND(ROW()&gt;'Uusi auto'!C$21,ROW()&lt;Z$4),'Uusi auto'!C$7,0)</f>
        <v>3.6</v>
      </c>
      <c r="N15">
        <f>IF(AND(ROW()&gt;'Uusi auto'!D$21,ROW()&lt;AA$4),'Uusi auto'!D$7,0)</f>
        <v>0</v>
      </c>
      <c r="O15">
        <f>IF(AND(ROW()&gt;'Uusi auto'!E$21,ROW()&lt;AB$4),'Uusi auto'!E$7,0)</f>
        <v>0</v>
      </c>
      <c r="P15">
        <f>IF(AND(ROW()&gt;'Uusi auto'!F$21,ROW()&lt;AC$4),'Uusi auto'!F$7,0)</f>
        <v>0</v>
      </c>
      <c r="Q15">
        <f t="shared" si="2"/>
        <v>3.6</v>
      </c>
      <c r="S15" cm="1">
        <f t="array" ref="S15">IF(AND($Q15&gt;11,Taulukko2[Kohde]=Aikataulu!M$1),"SKIP",Aikataulu!M15)</f>
        <v>3.6</v>
      </c>
      <c r="T15" cm="1">
        <f t="array" ref="T15">IF(AND($Q15&gt;11,Taulukko2[Matalin prioriteetti]=Aikataulu!N$1),"SKIP",Aikataulu!N15)</f>
        <v>0</v>
      </c>
      <c r="U15" cm="1">
        <f t="array" ref="U15">IF(AND($Q15&gt;11,Taulukko2[Kohde]=Aikataulu!O$1),"SKIP",Aikataulu!O15)</f>
        <v>0</v>
      </c>
      <c r="V15" cm="1">
        <f t="array" ref="V15">IF(AND($Q15&gt;11,Taulukko2[Matalin prioriteetti]=Aikataulu!P$1),"SKIP",Aikataulu!P15)</f>
        <v>0</v>
      </c>
      <c r="W15">
        <f t="shared" si="3"/>
        <v>3.6</v>
      </c>
    </row>
    <row r="16" spans="1:29" x14ac:dyDescent="0.35">
      <c r="A16">
        <f>IF(AND(ROW()&gt;'Uusi auto'!C$21,ROW()&lt;'Uusi auto'!C$23),'Uusi auto'!C$7,0)</f>
        <v>3.6</v>
      </c>
      <c r="B16">
        <f>IF(AND(ROW()&gt;'Uusi auto'!D$21,ROW()&lt;'Uusi auto'!D$23),'Uusi auto'!D$7,0)</f>
        <v>0</v>
      </c>
      <c r="C16">
        <f>IF(AND(ROW()&gt;'Uusi auto'!E$21,ROW()&lt;'Uusi auto'!E$23),'Uusi auto'!E$7,0)</f>
        <v>0</v>
      </c>
      <c r="D16">
        <f>IF(AND(ROW()&gt;'Uusi auto'!F$21,ROW()&lt;'Uusi auto'!F$23),'Uusi auto'!F$7,0)</f>
        <v>0</v>
      </c>
      <c r="E16">
        <f t="shared" si="0"/>
        <v>3.6</v>
      </c>
      <c r="G16" cm="1">
        <f t="array" ref="G16">IF(AND($E16&gt;11,Taulukko2[Kohde]=Aikataulu!A$1),"SKIP",Aikataulu!A16)</f>
        <v>3.6</v>
      </c>
      <c r="H16" cm="1">
        <f t="array" ref="H16">IF(AND($E16&gt;11,Taulukko2[Matalin prioriteetti]=Aikataulu!B$1),"SKIP",Aikataulu!B16)</f>
        <v>0</v>
      </c>
      <c r="I16" cm="1">
        <f t="array" ref="I16">IF(AND($E16&gt;11,Taulukko2[Kohde]=Aikataulu!C$1),"SKIP",Aikataulu!C16)</f>
        <v>0</v>
      </c>
      <c r="J16" cm="1">
        <f t="array" ref="J16">IF(AND($E16&gt;11,Taulukko2[Kohde]=Aikataulu!D$1),"SKIP",Aikataulu!D16)</f>
        <v>0</v>
      </c>
      <c r="K16">
        <f t="shared" si="1"/>
        <v>3.6</v>
      </c>
      <c r="M16">
        <f>IF(AND(ROW()&gt;'Uusi auto'!C$21,ROW()&lt;Z$4),'Uusi auto'!C$7,0)</f>
        <v>3.6</v>
      </c>
      <c r="N16">
        <f>IF(AND(ROW()&gt;'Uusi auto'!D$21,ROW()&lt;AA$4),'Uusi auto'!D$7,0)</f>
        <v>0</v>
      </c>
      <c r="O16">
        <f>IF(AND(ROW()&gt;'Uusi auto'!E$21,ROW()&lt;AB$4),'Uusi auto'!E$7,0)</f>
        <v>0</v>
      </c>
      <c r="P16">
        <f>IF(AND(ROW()&gt;'Uusi auto'!F$21,ROW()&lt;AC$4),'Uusi auto'!F$7,0)</f>
        <v>0</v>
      </c>
      <c r="Q16">
        <f t="shared" si="2"/>
        <v>3.6</v>
      </c>
      <c r="S16" cm="1">
        <f t="array" ref="S16">IF(AND($Q16&gt;11,Taulukko2[Kohde]=Aikataulu!M$1),"SKIP",Aikataulu!M16)</f>
        <v>3.6</v>
      </c>
      <c r="T16" cm="1">
        <f t="array" ref="T16">IF(AND($Q16&gt;11,Taulukko2[Matalin prioriteetti]=Aikataulu!N$1),"SKIP",Aikataulu!N16)</f>
        <v>0</v>
      </c>
      <c r="U16" cm="1">
        <f t="array" ref="U16">IF(AND($Q16&gt;11,Taulukko2[Kohde]=Aikataulu!O$1),"SKIP",Aikataulu!O16)</f>
        <v>0</v>
      </c>
      <c r="V16" cm="1">
        <f t="array" ref="V16">IF(AND($Q16&gt;11,Taulukko2[Matalin prioriteetti]=Aikataulu!P$1),"SKIP",Aikataulu!P16)</f>
        <v>0</v>
      </c>
      <c r="W16">
        <f t="shared" si="3"/>
        <v>3.6</v>
      </c>
    </row>
    <row r="17" spans="1:23" x14ac:dyDescent="0.35">
      <c r="A17">
        <f>IF(AND(ROW()&gt;'Uusi auto'!C$21,ROW()&lt;'Uusi auto'!C$23),'Uusi auto'!C$7,0)</f>
        <v>3.6</v>
      </c>
      <c r="B17">
        <f>IF(AND(ROW()&gt;'Uusi auto'!D$21,ROW()&lt;'Uusi auto'!D$23),'Uusi auto'!D$7,0)</f>
        <v>0</v>
      </c>
      <c r="C17">
        <f>IF(AND(ROW()&gt;'Uusi auto'!E$21,ROW()&lt;'Uusi auto'!E$23),'Uusi auto'!E$7,0)</f>
        <v>0</v>
      </c>
      <c r="D17">
        <f>IF(AND(ROW()&gt;'Uusi auto'!F$21,ROW()&lt;'Uusi auto'!F$23),'Uusi auto'!F$7,0)</f>
        <v>0</v>
      </c>
      <c r="E17">
        <f t="shared" si="0"/>
        <v>3.6</v>
      </c>
      <c r="G17" cm="1">
        <f t="array" ref="G17">IF(AND($E17&gt;11,Taulukko2[Kohde]=Aikataulu!A$1),"SKIP",Aikataulu!A17)</f>
        <v>3.6</v>
      </c>
      <c r="H17" cm="1">
        <f t="array" ref="H17">IF(AND($E17&gt;11,Taulukko2[Matalin prioriteetti]=Aikataulu!B$1),"SKIP",Aikataulu!B17)</f>
        <v>0</v>
      </c>
      <c r="I17" cm="1">
        <f t="array" ref="I17">IF(AND($E17&gt;11,Taulukko2[Kohde]=Aikataulu!C$1),"SKIP",Aikataulu!C17)</f>
        <v>0</v>
      </c>
      <c r="J17" cm="1">
        <f t="array" ref="J17">IF(AND($E17&gt;11,Taulukko2[Kohde]=Aikataulu!D$1),"SKIP",Aikataulu!D17)</f>
        <v>0</v>
      </c>
      <c r="K17">
        <f t="shared" si="1"/>
        <v>3.6</v>
      </c>
      <c r="M17">
        <f>IF(AND(ROW()&gt;'Uusi auto'!C$21,ROW()&lt;Z$4),'Uusi auto'!C$7,0)</f>
        <v>3.6</v>
      </c>
      <c r="N17">
        <f>IF(AND(ROW()&gt;'Uusi auto'!D$21,ROW()&lt;AA$4),'Uusi auto'!D$7,0)</f>
        <v>0</v>
      </c>
      <c r="O17">
        <f>IF(AND(ROW()&gt;'Uusi auto'!E$21,ROW()&lt;AB$4),'Uusi auto'!E$7,0)</f>
        <v>0</v>
      </c>
      <c r="P17">
        <f>IF(AND(ROW()&gt;'Uusi auto'!F$21,ROW()&lt;AC$4),'Uusi auto'!F$7,0)</f>
        <v>0</v>
      </c>
      <c r="Q17">
        <f t="shared" si="2"/>
        <v>3.6</v>
      </c>
      <c r="S17" cm="1">
        <f t="array" ref="S17">IF(AND($Q17&gt;11,Taulukko2[Kohde]=Aikataulu!M$1),"SKIP",Aikataulu!M17)</f>
        <v>3.6</v>
      </c>
      <c r="T17" cm="1">
        <f t="array" ref="T17">IF(AND($Q17&gt;11,Taulukko2[Matalin prioriteetti]=Aikataulu!N$1),"SKIP",Aikataulu!N17)</f>
        <v>0</v>
      </c>
      <c r="U17" cm="1">
        <f t="array" ref="U17">IF(AND($Q17&gt;11,Taulukko2[Kohde]=Aikataulu!O$1),"SKIP",Aikataulu!O17)</f>
        <v>0</v>
      </c>
      <c r="V17" cm="1">
        <f t="array" ref="V17">IF(AND($Q17&gt;11,Taulukko2[Matalin prioriteetti]=Aikataulu!P$1),"SKIP",Aikataulu!P17)</f>
        <v>0</v>
      </c>
      <c r="W17">
        <f t="shared" si="3"/>
        <v>3.6</v>
      </c>
    </row>
    <row r="18" spans="1:23" x14ac:dyDescent="0.35">
      <c r="A18">
        <f>IF(AND(ROW()&gt;'Uusi auto'!C$21,ROW()&lt;'Uusi auto'!C$23),'Uusi auto'!C$7,0)</f>
        <v>3.6</v>
      </c>
      <c r="B18">
        <f>IF(AND(ROW()&gt;'Uusi auto'!D$21,ROW()&lt;'Uusi auto'!D$23),'Uusi auto'!D$7,0)</f>
        <v>0</v>
      </c>
      <c r="C18">
        <f>IF(AND(ROW()&gt;'Uusi auto'!E$21,ROW()&lt;'Uusi auto'!E$23),'Uusi auto'!E$7,0)</f>
        <v>0</v>
      </c>
      <c r="D18">
        <f>IF(AND(ROW()&gt;'Uusi auto'!F$21,ROW()&lt;'Uusi auto'!F$23),'Uusi auto'!F$7,0)</f>
        <v>0</v>
      </c>
      <c r="E18">
        <f t="shared" si="0"/>
        <v>3.6</v>
      </c>
      <c r="G18" cm="1">
        <f t="array" ref="G18">IF(AND($E18&gt;11,Taulukko2[Kohde]=Aikataulu!A$1),"SKIP",Aikataulu!A18)</f>
        <v>3.6</v>
      </c>
      <c r="H18" cm="1">
        <f t="array" ref="H18">IF(AND($E18&gt;11,Taulukko2[Matalin prioriteetti]=Aikataulu!B$1),"SKIP",Aikataulu!B18)</f>
        <v>0</v>
      </c>
      <c r="I18" cm="1">
        <f t="array" ref="I18">IF(AND($E18&gt;11,Taulukko2[Kohde]=Aikataulu!C$1),"SKIP",Aikataulu!C18)</f>
        <v>0</v>
      </c>
      <c r="J18" cm="1">
        <f t="array" ref="J18">IF(AND($E18&gt;11,Taulukko2[Kohde]=Aikataulu!D$1),"SKIP",Aikataulu!D18)</f>
        <v>0</v>
      </c>
      <c r="K18">
        <f t="shared" si="1"/>
        <v>3.6</v>
      </c>
      <c r="M18">
        <f>IF(AND(ROW()&gt;'Uusi auto'!C$21,ROW()&lt;Z$4),'Uusi auto'!C$7,0)</f>
        <v>3.6</v>
      </c>
      <c r="N18">
        <f>IF(AND(ROW()&gt;'Uusi auto'!D$21,ROW()&lt;AA$4),'Uusi auto'!D$7,0)</f>
        <v>0</v>
      </c>
      <c r="O18">
        <f>IF(AND(ROW()&gt;'Uusi auto'!E$21,ROW()&lt;AB$4),'Uusi auto'!E$7,0)</f>
        <v>0</v>
      </c>
      <c r="P18">
        <f>IF(AND(ROW()&gt;'Uusi auto'!F$21,ROW()&lt;AC$4),'Uusi auto'!F$7,0)</f>
        <v>0</v>
      </c>
      <c r="Q18">
        <f t="shared" si="2"/>
        <v>3.6</v>
      </c>
      <c r="S18" cm="1">
        <f t="array" ref="S18">IF(AND($Q18&gt;11,Taulukko2[Kohde]=Aikataulu!M$1),"SKIP",Aikataulu!M18)</f>
        <v>3.6</v>
      </c>
      <c r="T18" cm="1">
        <f t="array" ref="T18">IF(AND($Q18&gt;11,Taulukko2[Matalin prioriteetti]=Aikataulu!N$1),"SKIP",Aikataulu!N18)</f>
        <v>0</v>
      </c>
      <c r="U18" cm="1">
        <f t="array" ref="U18">IF(AND($Q18&gt;11,Taulukko2[Kohde]=Aikataulu!O$1),"SKIP",Aikataulu!O18)</f>
        <v>0</v>
      </c>
      <c r="V18" cm="1">
        <f t="array" ref="V18">IF(AND($Q18&gt;11,Taulukko2[Matalin prioriteetti]=Aikataulu!P$1),"SKIP",Aikataulu!P18)</f>
        <v>0</v>
      </c>
      <c r="W18">
        <f t="shared" si="3"/>
        <v>3.6</v>
      </c>
    </row>
    <row r="19" spans="1:23" x14ac:dyDescent="0.35">
      <c r="A19">
        <f>IF(AND(ROW()&gt;'Uusi auto'!C$21,ROW()&lt;'Uusi auto'!C$23),'Uusi auto'!C$7,0)</f>
        <v>3.6</v>
      </c>
      <c r="B19">
        <f>IF(AND(ROW()&gt;'Uusi auto'!D$21,ROW()&lt;'Uusi auto'!D$23),'Uusi auto'!D$7,0)</f>
        <v>0</v>
      </c>
      <c r="C19">
        <f>IF(AND(ROW()&gt;'Uusi auto'!E$21,ROW()&lt;'Uusi auto'!E$23),'Uusi auto'!E$7,0)</f>
        <v>0</v>
      </c>
      <c r="D19">
        <f>IF(AND(ROW()&gt;'Uusi auto'!F$21,ROW()&lt;'Uusi auto'!F$23),'Uusi auto'!F$7,0)</f>
        <v>0</v>
      </c>
      <c r="E19">
        <f t="shared" si="0"/>
        <v>3.6</v>
      </c>
      <c r="G19" cm="1">
        <f t="array" ref="G19">IF(AND($E19&gt;11,Taulukko2[Kohde]=Aikataulu!A$1),"SKIP",Aikataulu!A19)</f>
        <v>3.6</v>
      </c>
      <c r="H19" cm="1">
        <f t="array" ref="H19">IF(AND($E19&gt;11,Taulukko2[Matalin prioriteetti]=Aikataulu!B$1),"SKIP",Aikataulu!B19)</f>
        <v>0</v>
      </c>
      <c r="I19" cm="1">
        <f t="array" ref="I19">IF(AND($E19&gt;11,Taulukko2[Kohde]=Aikataulu!C$1),"SKIP",Aikataulu!C19)</f>
        <v>0</v>
      </c>
      <c r="J19" cm="1">
        <f t="array" ref="J19">IF(AND($E19&gt;11,Taulukko2[Kohde]=Aikataulu!D$1),"SKIP",Aikataulu!D19)</f>
        <v>0</v>
      </c>
      <c r="K19">
        <f t="shared" si="1"/>
        <v>3.6</v>
      </c>
      <c r="M19">
        <f>IF(AND(ROW()&gt;'Uusi auto'!C$21,ROW()&lt;Z$4),'Uusi auto'!C$7,0)</f>
        <v>3.6</v>
      </c>
      <c r="N19">
        <f>IF(AND(ROW()&gt;'Uusi auto'!D$21,ROW()&lt;AA$4),'Uusi auto'!D$7,0)</f>
        <v>0</v>
      </c>
      <c r="O19">
        <f>IF(AND(ROW()&gt;'Uusi auto'!E$21,ROW()&lt;AB$4),'Uusi auto'!E$7,0)</f>
        <v>0</v>
      </c>
      <c r="P19">
        <f>IF(AND(ROW()&gt;'Uusi auto'!F$21,ROW()&lt;AC$4),'Uusi auto'!F$7,0)</f>
        <v>0</v>
      </c>
      <c r="Q19">
        <f t="shared" si="2"/>
        <v>3.6</v>
      </c>
      <c r="S19" cm="1">
        <f t="array" ref="S19">IF(AND($Q19&gt;11,Taulukko2[Kohde]=Aikataulu!M$1),"SKIP",Aikataulu!M19)</f>
        <v>3.6</v>
      </c>
      <c r="T19" cm="1">
        <f t="array" ref="T19">IF(AND($Q19&gt;11,Taulukko2[Matalin prioriteetti]=Aikataulu!N$1),"SKIP",Aikataulu!N19)</f>
        <v>0</v>
      </c>
      <c r="U19" cm="1">
        <f t="array" ref="U19">IF(AND($Q19&gt;11,Taulukko2[Kohde]=Aikataulu!O$1),"SKIP",Aikataulu!O19)</f>
        <v>0</v>
      </c>
      <c r="V19" cm="1">
        <f t="array" ref="V19">IF(AND($Q19&gt;11,Taulukko2[Matalin prioriteetti]=Aikataulu!P$1),"SKIP",Aikataulu!P19)</f>
        <v>0</v>
      </c>
      <c r="W19">
        <f t="shared" si="3"/>
        <v>3.6</v>
      </c>
    </row>
    <row r="20" spans="1:23" x14ac:dyDescent="0.35">
      <c r="A20">
        <f>IF(AND(ROW()&gt;'Uusi auto'!C$21,ROW()&lt;'Uusi auto'!C$23),'Uusi auto'!C$7,0)</f>
        <v>3.6</v>
      </c>
      <c r="B20">
        <f>IF(AND(ROW()&gt;'Uusi auto'!D$21,ROW()&lt;'Uusi auto'!D$23),'Uusi auto'!D$7,0)</f>
        <v>0</v>
      </c>
      <c r="C20">
        <f>IF(AND(ROW()&gt;'Uusi auto'!E$21,ROW()&lt;'Uusi auto'!E$23),'Uusi auto'!E$7,0)</f>
        <v>0</v>
      </c>
      <c r="D20">
        <f>IF(AND(ROW()&gt;'Uusi auto'!F$21,ROW()&lt;'Uusi auto'!F$23),'Uusi auto'!F$7,0)</f>
        <v>0</v>
      </c>
      <c r="E20">
        <f t="shared" si="0"/>
        <v>3.6</v>
      </c>
      <c r="G20" cm="1">
        <f t="array" ref="G20">IF(AND($E20&gt;11,Taulukko2[Kohde]=Aikataulu!A$1),"SKIP",Aikataulu!A20)</f>
        <v>3.6</v>
      </c>
      <c r="H20" cm="1">
        <f t="array" ref="H20">IF(AND($E20&gt;11,Taulukko2[Matalin prioriteetti]=Aikataulu!B$1),"SKIP",Aikataulu!B20)</f>
        <v>0</v>
      </c>
      <c r="I20" cm="1">
        <f t="array" ref="I20">IF(AND($E20&gt;11,Taulukko2[Kohde]=Aikataulu!C$1),"SKIP",Aikataulu!C20)</f>
        <v>0</v>
      </c>
      <c r="J20" cm="1">
        <f t="array" ref="J20">IF(AND($E20&gt;11,Taulukko2[Kohde]=Aikataulu!D$1),"SKIP",Aikataulu!D20)</f>
        <v>0</v>
      </c>
      <c r="K20">
        <f t="shared" si="1"/>
        <v>3.6</v>
      </c>
      <c r="M20">
        <f>IF(AND(ROW()&gt;'Uusi auto'!C$21,ROW()&lt;Z$4),'Uusi auto'!C$7,0)</f>
        <v>3.6</v>
      </c>
      <c r="N20">
        <f>IF(AND(ROW()&gt;'Uusi auto'!D$21,ROW()&lt;AA$4),'Uusi auto'!D$7,0)</f>
        <v>0</v>
      </c>
      <c r="O20">
        <f>IF(AND(ROW()&gt;'Uusi auto'!E$21,ROW()&lt;AB$4),'Uusi auto'!E$7,0)</f>
        <v>0</v>
      </c>
      <c r="P20">
        <f>IF(AND(ROW()&gt;'Uusi auto'!F$21,ROW()&lt;AC$4),'Uusi auto'!F$7,0)</f>
        <v>0</v>
      </c>
      <c r="Q20">
        <f t="shared" si="2"/>
        <v>3.6</v>
      </c>
      <c r="S20" cm="1">
        <f t="array" ref="S20">IF(AND($Q20&gt;11,Taulukko2[Kohde]=Aikataulu!M$1),"SKIP",Aikataulu!M20)</f>
        <v>3.6</v>
      </c>
      <c r="T20" cm="1">
        <f t="array" ref="T20">IF(AND($Q20&gt;11,Taulukko2[Matalin prioriteetti]=Aikataulu!N$1),"SKIP",Aikataulu!N20)</f>
        <v>0</v>
      </c>
      <c r="U20" cm="1">
        <f t="array" ref="U20">IF(AND($Q20&gt;11,Taulukko2[Kohde]=Aikataulu!O$1),"SKIP",Aikataulu!O20)</f>
        <v>0</v>
      </c>
      <c r="V20" cm="1">
        <f t="array" ref="V20">IF(AND($Q20&gt;11,Taulukko2[Matalin prioriteetti]=Aikataulu!P$1),"SKIP",Aikataulu!P20)</f>
        <v>0</v>
      </c>
      <c r="W20">
        <f t="shared" si="3"/>
        <v>3.6</v>
      </c>
    </row>
    <row r="21" spans="1:23" x14ac:dyDescent="0.35">
      <c r="A21">
        <f>IF(AND(ROW()&gt;'Uusi auto'!C$21,ROW()&lt;'Uusi auto'!C$23),'Uusi auto'!C$7,0)</f>
        <v>3.6</v>
      </c>
      <c r="B21">
        <f>IF(AND(ROW()&gt;'Uusi auto'!D$21,ROW()&lt;'Uusi auto'!D$23),'Uusi auto'!D$7,0)</f>
        <v>0</v>
      </c>
      <c r="C21">
        <f>IF(AND(ROW()&gt;'Uusi auto'!E$21,ROW()&lt;'Uusi auto'!E$23),'Uusi auto'!E$7,0)</f>
        <v>0</v>
      </c>
      <c r="D21">
        <f>IF(AND(ROW()&gt;'Uusi auto'!F$21,ROW()&lt;'Uusi auto'!F$23),'Uusi auto'!F$7,0)</f>
        <v>0</v>
      </c>
      <c r="E21">
        <f t="shared" si="0"/>
        <v>3.6</v>
      </c>
      <c r="G21" cm="1">
        <f t="array" ref="G21">IF(AND($E21&gt;11,Taulukko2[Kohde]=Aikataulu!A$1),"SKIP",Aikataulu!A21)</f>
        <v>3.6</v>
      </c>
      <c r="H21" cm="1">
        <f t="array" ref="H21">IF(AND($E21&gt;11,Taulukko2[Matalin prioriteetti]=Aikataulu!B$1),"SKIP",Aikataulu!B21)</f>
        <v>0</v>
      </c>
      <c r="I21" cm="1">
        <f t="array" ref="I21">IF(AND($E21&gt;11,Taulukko2[Kohde]=Aikataulu!C$1),"SKIP",Aikataulu!C21)</f>
        <v>0</v>
      </c>
      <c r="J21" cm="1">
        <f t="array" ref="J21">IF(AND($E21&gt;11,Taulukko2[Kohde]=Aikataulu!D$1),"SKIP",Aikataulu!D21)</f>
        <v>0</v>
      </c>
      <c r="K21">
        <f t="shared" si="1"/>
        <v>3.6</v>
      </c>
      <c r="M21">
        <f>IF(AND(ROW()&gt;'Uusi auto'!C$21,ROW()&lt;Z$4),'Uusi auto'!C$7,0)</f>
        <v>3.6</v>
      </c>
      <c r="N21">
        <f>IF(AND(ROW()&gt;'Uusi auto'!D$21,ROW()&lt;AA$4),'Uusi auto'!D$7,0)</f>
        <v>0</v>
      </c>
      <c r="O21">
        <f>IF(AND(ROW()&gt;'Uusi auto'!E$21,ROW()&lt;AB$4),'Uusi auto'!E$7,0)</f>
        <v>0</v>
      </c>
      <c r="P21">
        <f>IF(AND(ROW()&gt;'Uusi auto'!F$21,ROW()&lt;AC$4),'Uusi auto'!F$7,0)</f>
        <v>0</v>
      </c>
      <c r="Q21">
        <f t="shared" si="2"/>
        <v>3.6</v>
      </c>
      <c r="S21" cm="1">
        <f t="array" ref="S21">IF(AND($Q21&gt;11,Taulukko2[Kohde]=Aikataulu!M$1),"SKIP",Aikataulu!M21)</f>
        <v>3.6</v>
      </c>
      <c r="T21" cm="1">
        <f t="array" ref="T21">IF(AND($Q21&gt;11,Taulukko2[Matalin prioriteetti]=Aikataulu!N$1),"SKIP",Aikataulu!N21)</f>
        <v>0</v>
      </c>
      <c r="U21" cm="1">
        <f t="array" ref="U21">IF(AND($Q21&gt;11,Taulukko2[Kohde]=Aikataulu!O$1),"SKIP",Aikataulu!O21)</f>
        <v>0</v>
      </c>
      <c r="V21" cm="1">
        <f t="array" ref="V21">IF(AND($Q21&gt;11,Taulukko2[Matalin prioriteetti]=Aikataulu!P$1),"SKIP",Aikataulu!P21)</f>
        <v>0</v>
      </c>
      <c r="W21">
        <f t="shared" si="3"/>
        <v>3.6</v>
      </c>
    </row>
    <row r="22" spans="1:23" x14ac:dyDescent="0.35">
      <c r="A22">
        <f>IF(AND(ROW()&gt;'Uusi auto'!C$21,ROW()&lt;'Uusi auto'!C$23),'Uusi auto'!C$7,0)</f>
        <v>3.6</v>
      </c>
      <c r="B22">
        <f>IF(AND(ROW()&gt;'Uusi auto'!D$21,ROW()&lt;'Uusi auto'!D$23),'Uusi auto'!D$7,0)</f>
        <v>0</v>
      </c>
      <c r="C22">
        <f>IF(AND(ROW()&gt;'Uusi auto'!E$21,ROW()&lt;'Uusi auto'!E$23),'Uusi auto'!E$7,0)</f>
        <v>0</v>
      </c>
      <c r="D22">
        <f>IF(AND(ROW()&gt;'Uusi auto'!F$21,ROW()&lt;'Uusi auto'!F$23),'Uusi auto'!F$7,0)</f>
        <v>0</v>
      </c>
      <c r="E22">
        <f t="shared" si="0"/>
        <v>3.6</v>
      </c>
      <c r="G22" cm="1">
        <f t="array" ref="G22">IF(AND($E22&gt;11,Taulukko2[Kohde]=Aikataulu!A$1),"SKIP",Aikataulu!A22)</f>
        <v>3.6</v>
      </c>
      <c r="H22" cm="1">
        <f t="array" ref="H22">IF(AND($E22&gt;11,Taulukko2[Matalin prioriteetti]=Aikataulu!B$1),"SKIP",Aikataulu!B22)</f>
        <v>0</v>
      </c>
      <c r="I22" cm="1">
        <f t="array" ref="I22">IF(AND($E22&gt;11,Taulukko2[Kohde]=Aikataulu!C$1),"SKIP",Aikataulu!C22)</f>
        <v>0</v>
      </c>
      <c r="J22" cm="1">
        <f t="array" ref="J22">IF(AND($E22&gt;11,Taulukko2[Kohde]=Aikataulu!D$1),"SKIP",Aikataulu!D22)</f>
        <v>0</v>
      </c>
      <c r="K22">
        <f t="shared" si="1"/>
        <v>3.6</v>
      </c>
      <c r="M22">
        <f>IF(AND(ROW()&gt;'Uusi auto'!C$21,ROW()&lt;Z$4),'Uusi auto'!C$7,0)</f>
        <v>3.6</v>
      </c>
      <c r="N22">
        <f>IF(AND(ROW()&gt;'Uusi auto'!D$21,ROW()&lt;AA$4),'Uusi auto'!D$7,0)</f>
        <v>0</v>
      </c>
      <c r="O22">
        <f>IF(AND(ROW()&gt;'Uusi auto'!E$21,ROW()&lt;AB$4),'Uusi auto'!E$7,0)</f>
        <v>0</v>
      </c>
      <c r="P22">
        <f>IF(AND(ROW()&gt;'Uusi auto'!F$21,ROW()&lt;AC$4),'Uusi auto'!F$7,0)</f>
        <v>0</v>
      </c>
      <c r="Q22">
        <f t="shared" si="2"/>
        <v>3.6</v>
      </c>
      <c r="S22" cm="1">
        <f t="array" ref="S22">IF(AND($Q22&gt;11,Taulukko2[Kohde]=Aikataulu!M$1),"SKIP",Aikataulu!M22)</f>
        <v>3.6</v>
      </c>
      <c r="T22" cm="1">
        <f t="array" ref="T22">IF(AND($Q22&gt;11,Taulukko2[Matalin prioriteetti]=Aikataulu!N$1),"SKIP",Aikataulu!N22)</f>
        <v>0</v>
      </c>
      <c r="U22" cm="1">
        <f t="array" ref="U22">IF(AND($Q22&gt;11,Taulukko2[Kohde]=Aikataulu!O$1),"SKIP",Aikataulu!O22)</f>
        <v>0</v>
      </c>
      <c r="V22" cm="1">
        <f t="array" ref="V22">IF(AND($Q22&gt;11,Taulukko2[Matalin prioriteetti]=Aikataulu!P$1),"SKIP",Aikataulu!P22)</f>
        <v>0</v>
      </c>
      <c r="W22">
        <f t="shared" si="3"/>
        <v>3.6</v>
      </c>
    </row>
    <row r="23" spans="1:23" x14ac:dyDescent="0.35">
      <c r="A23">
        <f>IF(AND(ROW()&gt;'Uusi auto'!C$21,ROW()&lt;'Uusi auto'!C$23),'Uusi auto'!C$7,0)</f>
        <v>3.6</v>
      </c>
      <c r="B23">
        <f>IF(AND(ROW()&gt;'Uusi auto'!D$21,ROW()&lt;'Uusi auto'!D$23),'Uusi auto'!D$7,0)</f>
        <v>0</v>
      </c>
      <c r="C23">
        <f>IF(AND(ROW()&gt;'Uusi auto'!E$21,ROW()&lt;'Uusi auto'!E$23),'Uusi auto'!E$7,0)</f>
        <v>0</v>
      </c>
      <c r="D23">
        <f>IF(AND(ROW()&gt;'Uusi auto'!F$21,ROW()&lt;'Uusi auto'!F$23),'Uusi auto'!F$7,0)</f>
        <v>0</v>
      </c>
      <c r="E23">
        <f t="shared" si="0"/>
        <v>3.6</v>
      </c>
      <c r="G23" cm="1">
        <f t="array" ref="G23">IF(AND($E23&gt;11,Taulukko2[Kohde]=Aikataulu!A$1),"SKIP",Aikataulu!A23)</f>
        <v>3.6</v>
      </c>
      <c r="H23" cm="1">
        <f t="array" ref="H23">IF(AND($E23&gt;11,Taulukko2[Matalin prioriteetti]=Aikataulu!B$1),"SKIP",Aikataulu!B23)</f>
        <v>0</v>
      </c>
      <c r="I23" cm="1">
        <f t="array" ref="I23">IF(AND($E23&gt;11,Taulukko2[Kohde]=Aikataulu!C$1),"SKIP",Aikataulu!C23)</f>
        <v>0</v>
      </c>
      <c r="J23" cm="1">
        <f t="array" ref="J23">IF(AND($E23&gt;11,Taulukko2[Kohde]=Aikataulu!D$1),"SKIP",Aikataulu!D23)</f>
        <v>0</v>
      </c>
      <c r="K23">
        <f t="shared" si="1"/>
        <v>3.6</v>
      </c>
      <c r="M23">
        <f>IF(AND(ROW()&gt;'Uusi auto'!C$21,ROW()&lt;Z$4),'Uusi auto'!C$7,0)</f>
        <v>3.6</v>
      </c>
      <c r="N23">
        <f>IF(AND(ROW()&gt;'Uusi auto'!D$21,ROW()&lt;AA$4),'Uusi auto'!D$7,0)</f>
        <v>0</v>
      </c>
      <c r="O23">
        <f>IF(AND(ROW()&gt;'Uusi auto'!E$21,ROW()&lt;AB$4),'Uusi auto'!E$7,0)</f>
        <v>0</v>
      </c>
      <c r="P23">
        <f>IF(AND(ROW()&gt;'Uusi auto'!F$21,ROW()&lt;AC$4),'Uusi auto'!F$7,0)</f>
        <v>0</v>
      </c>
      <c r="Q23">
        <f t="shared" si="2"/>
        <v>3.6</v>
      </c>
      <c r="S23" cm="1">
        <f t="array" ref="S23">IF(AND($Q23&gt;11,Taulukko2[Kohde]=Aikataulu!M$1),"SKIP",Aikataulu!M23)</f>
        <v>3.6</v>
      </c>
      <c r="T23" cm="1">
        <f t="array" ref="T23">IF(AND($Q23&gt;11,Taulukko2[Matalin prioriteetti]=Aikataulu!N$1),"SKIP",Aikataulu!N23)</f>
        <v>0</v>
      </c>
      <c r="U23" cm="1">
        <f t="array" ref="U23">IF(AND($Q23&gt;11,Taulukko2[Kohde]=Aikataulu!O$1),"SKIP",Aikataulu!O23)</f>
        <v>0</v>
      </c>
      <c r="V23" cm="1">
        <f t="array" ref="V23">IF(AND($Q23&gt;11,Taulukko2[Matalin prioriteetti]=Aikataulu!P$1),"SKIP",Aikataulu!P23)</f>
        <v>0</v>
      </c>
      <c r="W23">
        <f t="shared" si="3"/>
        <v>3.6</v>
      </c>
    </row>
    <row r="24" spans="1:23" x14ac:dyDescent="0.35">
      <c r="A24">
        <f>IF(AND(ROW()&gt;'Uusi auto'!C$21,ROW()&lt;'Uusi auto'!C$23),'Uusi auto'!C$7,0)</f>
        <v>3.6</v>
      </c>
      <c r="B24">
        <f>IF(AND(ROW()&gt;'Uusi auto'!D$21,ROW()&lt;'Uusi auto'!D$23),'Uusi auto'!D$7,0)</f>
        <v>0</v>
      </c>
      <c r="C24">
        <f>IF(AND(ROW()&gt;'Uusi auto'!E$21,ROW()&lt;'Uusi auto'!E$23),'Uusi auto'!E$7,0)</f>
        <v>0</v>
      </c>
      <c r="D24">
        <f>IF(AND(ROW()&gt;'Uusi auto'!F$21,ROW()&lt;'Uusi auto'!F$23),'Uusi auto'!F$7,0)</f>
        <v>0</v>
      </c>
      <c r="E24">
        <f t="shared" si="0"/>
        <v>3.6</v>
      </c>
      <c r="G24" cm="1">
        <f t="array" ref="G24">IF(AND($E24&gt;11,Taulukko2[Kohde]=Aikataulu!A$1),"SKIP",Aikataulu!A24)</f>
        <v>3.6</v>
      </c>
      <c r="H24" cm="1">
        <f t="array" ref="H24">IF(AND($E24&gt;11,Taulukko2[Matalin prioriteetti]=Aikataulu!B$1),"SKIP",Aikataulu!B24)</f>
        <v>0</v>
      </c>
      <c r="I24" cm="1">
        <f t="array" ref="I24">IF(AND($E24&gt;11,Taulukko2[Kohde]=Aikataulu!C$1),"SKIP",Aikataulu!C24)</f>
        <v>0</v>
      </c>
      <c r="J24" cm="1">
        <f t="array" ref="J24">IF(AND($E24&gt;11,Taulukko2[Kohde]=Aikataulu!D$1),"SKIP",Aikataulu!D24)</f>
        <v>0</v>
      </c>
      <c r="K24">
        <f t="shared" si="1"/>
        <v>3.6</v>
      </c>
      <c r="M24">
        <f>IF(AND(ROW()&gt;'Uusi auto'!C$21,ROW()&lt;Z$4),'Uusi auto'!C$7,0)</f>
        <v>3.6</v>
      </c>
      <c r="N24">
        <f>IF(AND(ROW()&gt;'Uusi auto'!D$21,ROW()&lt;AA$4),'Uusi auto'!D$7,0)</f>
        <v>0</v>
      </c>
      <c r="O24">
        <f>IF(AND(ROW()&gt;'Uusi auto'!E$21,ROW()&lt;AB$4),'Uusi auto'!E$7,0)</f>
        <v>0</v>
      </c>
      <c r="P24">
        <f>IF(AND(ROW()&gt;'Uusi auto'!F$21,ROW()&lt;AC$4),'Uusi auto'!F$7,0)</f>
        <v>0</v>
      </c>
      <c r="Q24">
        <f t="shared" si="2"/>
        <v>3.6</v>
      </c>
      <c r="S24" cm="1">
        <f t="array" ref="S24">IF(AND($Q24&gt;11,Taulukko2[Kohde]=Aikataulu!M$1),"SKIP",Aikataulu!M24)</f>
        <v>3.6</v>
      </c>
      <c r="T24" cm="1">
        <f t="array" ref="T24">IF(AND($Q24&gt;11,Taulukko2[Matalin prioriteetti]=Aikataulu!N$1),"SKIP",Aikataulu!N24)</f>
        <v>0</v>
      </c>
      <c r="U24" cm="1">
        <f t="array" ref="U24">IF(AND($Q24&gt;11,Taulukko2[Kohde]=Aikataulu!O$1),"SKIP",Aikataulu!O24)</f>
        <v>0</v>
      </c>
      <c r="V24" cm="1">
        <f t="array" ref="V24">IF(AND($Q24&gt;11,Taulukko2[Matalin prioriteetti]=Aikataulu!P$1),"SKIP",Aikataulu!P24)</f>
        <v>0</v>
      </c>
      <c r="W24">
        <f t="shared" si="3"/>
        <v>3.6</v>
      </c>
    </row>
    <row r="25" spans="1:23" x14ac:dyDescent="0.35">
      <c r="A25">
        <f>IF(AND(ROW()&gt;'Uusi auto'!C$21,ROW()&lt;'Uusi auto'!C$23),'Uusi auto'!C$7,0)</f>
        <v>3.6</v>
      </c>
      <c r="B25">
        <f>IF(AND(ROW()&gt;'Uusi auto'!D$21,ROW()&lt;'Uusi auto'!D$23),'Uusi auto'!D$7,0)</f>
        <v>0</v>
      </c>
      <c r="C25">
        <f>IF(AND(ROW()&gt;'Uusi auto'!E$21,ROW()&lt;'Uusi auto'!E$23),'Uusi auto'!E$7,0)</f>
        <v>0</v>
      </c>
      <c r="D25">
        <f>IF(AND(ROW()&gt;'Uusi auto'!F$21,ROW()&lt;'Uusi auto'!F$23),'Uusi auto'!F$7,0)</f>
        <v>0</v>
      </c>
      <c r="E25">
        <f t="shared" si="0"/>
        <v>3.6</v>
      </c>
      <c r="G25" cm="1">
        <f t="array" ref="G25">IF(AND($E25&gt;11,Taulukko2[Kohde]=Aikataulu!A$1),"SKIP",Aikataulu!A25)</f>
        <v>3.6</v>
      </c>
      <c r="H25" cm="1">
        <f t="array" ref="H25">IF(AND($E25&gt;11,Taulukko2[Matalin prioriteetti]=Aikataulu!B$1),"SKIP",Aikataulu!B25)</f>
        <v>0</v>
      </c>
      <c r="I25" cm="1">
        <f t="array" ref="I25">IF(AND($E25&gt;11,Taulukko2[Kohde]=Aikataulu!C$1),"SKIP",Aikataulu!C25)</f>
        <v>0</v>
      </c>
      <c r="J25" cm="1">
        <f t="array" ref="J25">IF(AND($E25&gt;11,Taulukko2[Kohde]=Aikataulu!D$1),"SKIP",Aikataulu!D25)</f>
        <v>0</v>
      </c>
      <c r="K25">
        <f t="shared" si="1"/>
        <v>3.6</v>
      </c>
      <c r="M25">
        <f>IF(AND(ROW()&gt;'Uusi auto'!C$21,ROW()&lt;Z$4),'Uusi auto'!C$7,0)</f>
        <v>3.6</v>
      </c>
      <c r="N25">
        <f>IF(AND(ROW()&gt;'Uusi auto'!D$21,ROW()&lt;AA$4),'Uusi auto'!D$7,0)</f>
        <v>0</v>
      </c>
      <c r="O25">
        <f>IF(AND(ROW()&gt;'Uusi auto'!E$21,ROW()&lt;AB$4),'Uusi auto'!E$7,0)</f>
        <v>0</v>
      </c>
      <c r="P25">
        <f>IF(AND(ROW()&gt;'Uusi auto'!F$21,ROW()&lt;AC$4),'Uusi auto'!F$7,0)</f>
        <v>0</v>
      </c>
      <c r="Q25">
        <f t="shared" si="2"/>
        <v>3.6</v>
      </c>
      <c r="S25" cm="1">
        <f t="array" ref="S25">IF(AND($Q25&gt;11,Taulukko2[Kohde]=Aikataulu!M$1),"SKIP",Aikataulu!M25)</f>
        <v>3.6</v>
      </c>
      <c r="T25" cm="1">
        <f t="array" ref="T25">IF(AND($Q25&gt;11,Taulukko2[Matalin prioriteetti]=Aikataulu!N$1),"SKIP",Aikataulu!N25)</f>
        <v>0</v>
      </c>
      <c r="U25" cm="1">
        <f t="array" ref="U25">IF(AND($Q25&gt;11,Taulukko2[Kohde]=Aikataulu!O$1),"SKIP",Aikataulu!O25)</f>
        <v>0</v>
      </c>
      <c r="V25" cm="1">
        <f t="array" ref="V25">IF(AND($Q25&gt;11,Taulukko2[Matalin prioriteetti]=Aikataulu!P$1),"SKIP",Aikataulu!P25)</f>
        <v>0</v>
      </c>
      <c r="W25">
        <f t="shared" si="3"/>
        <v>3.6</v>
      </c>
    </row>
    <row r="26" spans="1:23" x14ac:dyDescent="0.35">
      <c r="A26">
        <f>IF(AND(ROW()&gt;'Uusi auto'!C$21,ROW()&lt;'Uusi auto'!C$23),'Uusi auto'!C$7,0)</f>
        <v>3.6</v>
      </c>
      <c r="B26">
        <f>IF(AND(ROW()&gt;'Uusi auto'!D$21,ROW()&lt;'Uusi auto'!D$23),'Uusi auto'!D$7,0)</f>
        <v>0</v>
      </c>
      <c r="C26">
        <f>IF(AND(ROW()&gt;'Uusi auto'!E$21,ROW()&lt;'Uusi auto'!E$23),'Uusi auto'!E$7,0)</f>
        <v>0</v>
      </c>
      <c r="D26">
        <f>IF(AND(ROW()&gt;'Uusi auto'!F$21,ROW()&lt;'Uusi auto'!F$23),'Uusi auto'!F$7,0)</f>
        <v>0</v>
      </c>
      <c r="E26">
        <f t="shared" si="0"/>
        <v>3.6</v>
      </c>
      <c r="G26" cm="1">
        <f t="array" ref="G26">IF(AND($E26&gt;11,Taulukko2[Kohde]=Aikataulu!A$1),"SKIP",Aikataulu!A26)</f>
        <v>3.6</v>
      </c>
      <c r="H26" cm="1">
        <f t="array" ref="H26">IF(AND($E26&gt;11,Taulukko2[Matalin prioriteetti]=Aikataulu!B$1),"SKIP",Aikataulu!B26)</f>
        <v>0</v>
      </c>
      <c r="I26" cm="1">
        <f t="array" ref="I26">IF(AND($E26&gt;11,Taulukko2[Kohde]=Aikataulu!C$1),"SKIP",Aikataulu!C26)</f>
        <v>0</v>
      </c>
      <c r="J26" cm="1">
        <f t="array" ref="J26">IF(AND($E26&gt;11,Taulukko2[Kohde]=Aikataulu!D$1),"SKIP",Aikataulu!D26)</f>
        <v>0</v>
      </c>
      <c r="K26">
        <f t="shared" si="1"/>
        <v>3.6</v>
      </c>
      <c r="M26">
        <f>IF(AND(ROW()&gt;'Uusi auto'!C$21,ROW()&lt;Z$4),'Uusi auto'!C$7,0)</f>
        <v>3.6</v>
      </c>
      <c r="N26">
        <f>IF(AND(ROW()&gt;'Uusi auto'!D$21,ROW()&lt;AA$4),'Uusi auto'!D$7,0)</f>
        <v>0</v>
      </c>
      <c r="O26">
        <f>IF(AND(ROW()&gt;'Uusi auto'!E$21,ROW()&lt;AB$4),'Uusi auto'!E$7,0)</f>
        <v>0</v>
      </c>
      <c r="P26">
        <f>IF(AND(ROW()&gt;'Uusi auto'!F$21,ROW()&lt;AC$4),'Uusi auto'!F$7,0)</f>
        <v>0</v>
      </c>
      <c r="Q26">
        <f t="shared" si="2"/>
        <v>3.6</v>
      </c>
      <c r="S26" cm="1">
        <f t="array" ref="S26">IF(AND($Q26&gt;11,Taulukko2[Kohde]=Aikataulu!M$1),"SKIP",Aikataulu!M26)</f>
        <v>3.6</v>
      </c>
      <c r="T26" cm="1">
        <f t="array" ref="T26">IF(AND($Q26&gt;11,Taulukko2[Matalin prioriteetti]=Aikataulu!N$1),"SKIP",Aikataulu!N26)</f>
        <v>0</v>
      </c>
      <c r="U26" cm="1">
        <f t="array" ref="U26">IF(AND($Q26&gt;11,Taulukko2[Kohde]=Aikataulu!O$1),"SKIP",Aikataulu!O26)</f>
        <v>0</v>
      </c>
      <c r="V26" cm="1">
        <f t="array" ref="V26">IF(AND($Q26&gt;11,Taulukko2[Matalin prioriteetti]=Aikataulu!P$1),"SKIP",Aikataulu!P26)</f>
        <v>0</v>
      </c>
      <c r="W26">
        <f t="shared" si="3"/>
        <v>3.6</v>
      </c>
    </row>
    <row r="27" spans="1:23" x14ac:dyDescent="0.35">
      <c r="A27">
        <f>IF(AND(ROW()&gt;'Uusi auto'!C$21,ROW()&lt;'Uusi auto'!C$23),'Uusi auto'!C$7,0)</f>
        <v>3.6</v>
      </c>
      <c r="B27">
        <f>IF(AND(ROW()&gt;'Uusi auto'!D$21,ROW()&lt;'Uusi auto'!D$23),'Uusi auto'!D$7,0)</f>
        <v>0</v>
      </c>
      <c r="C27">
        <f>IF(AND(ROW()&gt;'Uusi auto'!E$21,ROW()&lt;'Uusi auto'!E$23),'Uusi auto'!E$7,0)</f>
        <v>0</v>
      </c>
      <c r="D27">
        <f>IF(AND(ROW()&gt;'Uusi auto'!F$21,ROW()&lt;'Uusi auto'!F$23),'Uusi auto'!F$7,0)</f>
        <v>0</v>
      </c>
      <c r="E27">
        <f t="shared" si="0"/>
        <v>3.6</v>
      </c>
      <c r="G27" cm="1">
        <f t="array" ref="G27">IF(AND($E27&gt;11,Taulukko2[Kohde]=Aikataulu!A$1),"SKIP",Aikataulu!A27)</f>
        <v>3.6</v>
      </c>
      <c r="H27" cm="1">
        <f t="array" ref="H27">IF(AND($E27&gt;11,Taulukko2[Matalin prioriteetti]=Aikataulu!B$1),"SKIP",Aikataulu!B27)</f>
        <v>0</v>
      </c>
      <c r="I27" cm="1">
        <f t="array" ref="I27">IF(AND($E27&gt;11,Taulukko2[Kohde]=Aikataulu!C$1),"SKIP",Aikataulu!C27)</f>
        <v>0</v>
      </c>
      <c r="J27" cm="1">
        <f t="array" ref="J27">IF(AND($E27&gt;11,Taulukko2[Kohde]=Aikataulu!D$1),"SKIP",Aikataulu!D27)</f>
        <v>0</v>
      </c>
      <c r="K27">
        <f t="shared" si="1"/>
        <v>3.6</v>
      </c>
      <c r="M27">
        <f>IF(AND(ROW()&gt;'Uusi auto'!C$21,ROW()&lt;Z$4),'Uusi auto'!C$7,0)</f>
        <v>3.6</v>
      </c>
      <c r="N27">
        <f>IF(AND(ROW()&gt;'Uusi auto'!D$21,ROW()&lt;AA$4),'Uusi auto'!D$7,0)</f>
        <v>0</v>
      </c>
      <c r="O27">
        <f>IF(AND(ROW()&gt;'Uusi auto'!E$21,ROW()&lt;AB$4),'Uusi auto'!E$7,0)</f>
        <v>0</v>
      </c>
      <c r="P27">
        <f>IF(AND(ROW()&gt;'Uusi auto'!F$21,ROW()&lt;AC$4),'Uusi auto'!F$7,0)</f>
        <v>0</v>
      </c>
      <c r="Q27">
        <f t="shared" si="2"/>
        <v>3.6</v>
      </c>
      <c r="S27" cm="1">
        <f t="array" ref="S27">IF(AND($Q27&gt;11,Taulukko2[Kohde]=Aikataulu!M$1),"SKIP",Aikataulu!M27)</f>
        <v>3.6</v>
      </c>
      <c r="T27" cm="1">
        <f t="array" ref="T27">IF(AND($Q27&gt;11,Taulukko2[Matalin prioriteetti]=Aikataulu!N$1),"SKIP",Aikataulu!N27)</f>
        <v>0</v>
      </c>
      <c r="U27" cm="1">
        <f t="array" ref="U27">IF(AND($Q27&gt;11,Taulukko2[Kohde]=Aikataulu!O$1),"SKIP",Aikataulu!O27)</f>
        <v>0</v>
      </c>
      <c r="V27" cm="1">
        <f t="array" ref="V27">IF(AND($Q27&gt;11,Taulukko2[Matalin prioriteetti]=Aikataulu!P$1),"SKIP",Aikataulu!P27)</f>
        <v>0</v>
      </c>
      <c r="W27">
        <f t="shared" si="3"/>
        <v>3.6</v>
      </c>
    </row>
    <row r="28" spans="1:23" x14ac:dyDescent="0.35">
      <c r="A28">
        <f>IF(AND(ROW()&gt;'Uusi auto'!C$21,ROW()&lt;'Uusi auto'!C$23),'Uusi auto'!C$7,0)</f>
        <v>3.6</v>
      </c>
      <c r="B28">
        <f>IF(AND(ROW()&gt;'Uusi auto'!D$21,ROW()&lt;'Uusi auto'!D$23),'Uusi auto'!D$7,0)</f>
        <v>0</v>
      </c>
      <c r="C28">
        <f>IF(AND(ROW()&gt;'Uusi auto'!E$21,ROW()&lt;'Uusi auto'!E$23),'Uusi auto'!E$7,0)</f>
        <v>0</v>
      </c>
      <c r="D28">
        <f>IF(AND(ROW()&gt;'Uusi auto'!F$21,ROW()&lt;'Uusi auto'!F$23),'Uusi auto'!F$7,0)</f>
        <v>0</v>
      </c>
      <c r="E28">
        <f t="shared" si="0"/>
        <v>3.6</v>
      </c>
      <c r="G28" cm="1">
        <f t="array" ref="G28">IF(AND($E28&gt;11,Taulukko2[Kohde]=Aikataulu!A$1),"SKIP",Aikataulu!A28)</f>
        <v>3.6</v>
      </c>
      <c r="H28" cm="1">
        <f t="array" ref="H28">IF(AND($E28&gt;11,Taulukko2[Matalin prioriteetti]=Aikataulu!B$1),"SKIP",Aikataulu!B28)</f>
        <v>0</v>
      </c>
      <c r="I28" cm="1">
        <f t="array" ref="I28">IF(AND($E28&gt;11,Taulukko2[Kohde]=Aikataulu!C$1),"SKIP",Aikataulu!C28)</f>
        <v>0</v>
      </c>
      <c r="J28" cm="1">
        <f t="array" ref="J28">IF(AND($E28&gt;11,Taulukko2[Kohde]=Aikataulu!D$1),"SKIP",Aikataulu!D28)</f>
        <v>0</v>
      </c>
      <c r="K28">
        <f t="shared" si="1"/>
        <v>3.6</v>
      </c>
      <c r="M28">
        <f>IF(AND(ROW()&gt;'Uusi auto'!C$21,ROW()&lt;Z$4),'Uusi auto'!C$7,0)</f>
        <v>3.6</v>
      </c>
      <c r="N28">
        <f>IF(AND(ROW()&gt;'Uusi auto'!D$21,ROW()&lt;AA$4),'Uusi auto'!D$7,0)</f>
        <v>0</v>
      </c>
      <c r="O28">
        <f>IF(AND(ROW()&gt;'Uusi auto'!E$21,ROW()&lt;AB$4),'Uusi auto'!E$7,0)</f>
        <v>0</v>
      </c>
      <c r="P28">
        <f>IF(AND(ROW()&gt;'Uusi auto'!F$21,ROW()&lt;AC$4),'Uusi auto'!F$7,0)</f>
        <v>0</v>
      </c>
      <c r="Q28">
        <f t="shared" si="2"/>
        <v>3.6</v>
      </c>
      <c r="S28" cm="1">
        <f t="array" ref="S28">IF(AND($Q28&gt;11,Taulukko2[Kohde]=Aikataulu!M$1),"SKIP",Aikataulu!M28)</f>
        <v>3.6</v>
      </c>
      <c r="T28" cm="1">
        <f t="array" ref="T28">IF(AND($Q28&gt;11,Taulukko2[Matalin prioriteetti]=Aikataulu!N$1),"SKIP",Aikataulu!N28)</f>
        <v>0</v>
      </c>
      <c r="U28" cm="1">
        <f t="array" ref="U28">IF(AND($Q28&gt;11,Taulukko2[Kohde]=Aikataulu!O$1),"SKIP",Aikataulu!O28)</f>
        <v>0</v>
      </c>
      <c r="V28" cm="1">
        <f t="array" ref="V28">IF(AND($Q28&gt;11,Taulukko2[Matalin prioriteetti]=Aikataulu!P$1),"SKIP",Aikataulu!P28)</f>
        <v>0</v>
      </c>
      <c r="W28">
        <f t="shared" si="3"/>
        <v>3.6</v>
      </c>
    </row>
    <row r="29" spans="1:23" x14ac:dyDescent="0.35">
      <c r="A29">
        <f>IF(AND(ROW()&gt;'Uusi auto'!C$21,ROW()&lt;'Uusi auto'!C$23),'Uusi auto'!C$7,0)</f>
        <v>3.6</v>
      </c>
      <c r="B29">
        <f>IF(AND(ROW()&gt;'Uusi auto'!D$21,ROW()&lt;'Uusi auto'!D$23),'Uusi auto'!D$7,0)</f>
        <v>0</v>
      </c>
      <c r="C29">
        <f>IF(AND(ROW()&gt;'Uusi auto'!E$21,ROW()&lt;'Uusi auto'!E$23),'Uusi auto'!E$7,0)</f>
        <v>0</v>
      </c>
      <c r="D29">
        <f>IF(AND(ROW()&gt;'Uusi auto'!F$21,ROW()&lt;'Uusi auto'!F$23),'Uusi auto'!F$7,0)</f>
        <v>0</v>
      </c>
      <c r="E29">
        <f t="shared" si="0"/>
        <v>3.6</v>
      </c>
      <c r="G29" cm="1">
        <f t="array" ref="G29">IF(AND($E29&gt;11,Taulukko2[Kohde]=Aikataulu!A$1),"SKIP",Aikataulu!A29)</f>
        <v>3.6</v>
      </c>
      <c r="H29" cm="1">
        <f t="array" ref="H29">IF(AND($E29&gt;11,Taulukko2[Matalin prioriteetti]=Aikataulu!B$1),"SKIP",Aikataulu!B29)</f>
        <v>0</v>
      </c>
      <c r="I29" cm="1">
        <f t="array" ref="I29">IF(AND($E29&gt;11,Taulukko2[Kohde]=Aikataulu!C$1),"SKIP",Aikataulu!C29)</f>
        <v>0</v>
      </c>
      <c r="J29" cm="1">
        <f t="array" ref="J29">IF(AND($E29&gt;11,Taulukko2[Kohde]=Aikataulu!D$1),"SKIP",Aikataulu!D29)</f>
        <v>0</v>
      </c>
      <c r="K29">
        <f t="shared" si="1"/>
        <v>3.6</v>
      </c>
      <c r="M29">
        <f>IF(AND(ROW()&gt;'Uusi auto'!C$21,ROW()&lt;Z$4),'Uusi auto'!C$7,0)</f>
        <v>3.6</v>
      </c>
      <c r="N29">
        <f>IF(AND(ROW()&gt;'Uusi auto'!D$21,ROW()&lt;AA$4),'Uusi auto'!D$7,0)</f>
        <v>0</v>
      </c>
      <c r="O29">
        <f>IF(AND(ROW()&gt;'Uusi auto'!E$21,ROW()&lt;AB$4),'Uusi auto'!E$7,0)</f>
        <v>0</v>
      </c>
      <c r="P29">
        <f>IF(AND(ROW()&gt;'Uusi auto'!F$21,ROW()&lt;AC$4),'Uusi auto'!F$7,0)</f>
        <v>0</v>
      </c>
      <c r="Q29">
        <f t="shared" si="2"/>
        <v>3.6</v>
      </c>
      <c r="S29" cm="1">
        <f t="array" ref="S29">IF(AND($Q29&gt;11,Taulukko2[Kohde]=Aikataulu!M$1),"SKIP",Aikataulu!M29)</f>
        <v>3.6</v>
      </c>
      <c r="T29" cm="1">
        <f t="array" ref="T29">IF(AND($Q29&gt;11,Taulukko2[Matalin prioriteetti]=Aikataulu!N$1),"SKIP",Aikataulu!N29)</f>
        <v>0</v>
      </c>
      <c r="U29" cm="1">
        <f t="array" ref="U29">IF(AND($Q29&gt;11,Taulukko2[Kohde]=Aikataulu!O$1),"SKIP",Aikataulu!O29)</f>
        <v>0</v>
      </c>
      <c r="V29" cm="1">
        <f t="array" ref="V29">IF(AND($Q29&gt;11,Taulukko2[Matalin prioriteetti]=Aikataulu!P$1),"SKIP",Aikataulu!P29)</f>
        <v>0</v>
      </c>
      <c r="W29">
        <f t="shared" si="3"/>
        <v>3.6</v>
      </c>
    </row>
    <row r="30" spans="1:23" x14ac:dyDescent="0.35">
      <c r="A30">
        <f>IF(AND(ROW()&gt;'Uusi auto'!C$21,ROW()&lt;'Uusi auto'!C$23),'Uusi auto'!C$7,0)</f>
        <v>3.6</v>
      </c>
      <c r="B30">
        <f>IF(AND(ROW()&gt;'Uusi auto'!D$21,ROW()&lt;'Uusi auto'!D$23),'Uusi auto'!D$7,0)</f>
        <v>3.6</v>
      </c>
      <c r="C30">
        <f>IF(AND(ROW()&gt;'Uusi auto'!E$21,ROW()&lt;'Uusi auto'!E$23),'Uusi auto'!E$7,0)</f>
        <v>0</v>
      </c>
      <c r="D30">
        <f>IF(AND(ROW()&gt;'Uusi auto'!F$21,ROW()&lt;'Uusi auto'!F$23),'Uusi auto'!F$7,0)</f>
        <v>0</v>
      </c>
      <c r="E30">
        <f t="shared" si="0"/>
        <v>7.2</v>
      </c>
      <c r="G30" cm="1">
        <f t="array" ref="G30">IF(AND($E30&gt;11,Taulukko2[Kohde]=Aikataulu!A$1),"SKIP",Aikataulu!A30)</f>
        <v>3.6</v>
      </c>
      <c r="H30" cm="1">
        <f t="array" ref="H30">IF(AND($E30&gt;11,Taulukko2[Matalin prioriteetti]=Aikataulu!B$1),"SKIP",Aikataulu!B30)</f>
        <v>3.6</v>
      </c>
      <c r="I30" cm="1">
        <f t="array" ref="I30">IF(AND($E30&gt;11,Taulukko2[Kohde]=Aikataulu!C$1),"SKIP",Aikataulu!C30)</f>
        <v>0</v>
      </c>
      <c r="J30" cm="1">
        <f t="array" ref="J30">IF(AND($E30&gt;11,Taulukko2[Kohde]=Aikataulu!D$1),"SKIP",Aikataulu!D30)</f>
        <v>0</v>
      </c>
      <c r="K30">
        <f t="shared" si="1"/>
        <v>7.2</v>
      </c>
      <c r="M30">
        <f>IF(AND(ROW()&gt;'Uusi auto'!C$21,ROW()&lt;Z$4),'Uusi auto'!C$7,0)</f>
        <v>3.6</v>
      </c>
      <c r="N30">
        <f>IF(AND(ROW()&gt;'Uusi auto'!D$21,ROW()&lt;AA$4),'Uusi auto'!D$7,0)</f>
        <v>3.6</v>
      </c>
      <c r="O30">
        <f>IF(AND(ROW()&gt;'Uusi auto'!E$21,ROW()&lt;AB$4),'Uusi auto'!E$7,0)</f>
        <v>0</v>
      </c>
      <c r="P30">
        <f>IF(AND(ROW()&gt;'Uusi auto'!F$21,ROW()&lt;AC$4),'Uusi auto'!F$7,0)</f>
        <v>0</v>
      </c>
      <c r="Q30">
        <f t="shared" si="2"/>
        <v>7.2</v>
      </c>
      <c r="S30" cm="1">
        <f t="array" ref="S30">IF(AND($Q30&gt;11,Taulukko2[Kohde]=Aikataulu!M$1),"SKIP",Aikataulu!M30)</f>
        <v>3.6</v>
      </c>
      <c r="T30" cm="1">
        <f t="array" ref="T30">IF(AND($Q30&gt;11,Taulukko2[Matalin prioriteetti]=Aikataulu!N$1),"SKIP",Aikataulu!N30)</f>
        <v>3.6</v>
      </c>
      <c r="U30" cm="1">
        <f t="array" ref="U30">IF(AND($Q30&gt;11,Taulukko2[Kohde]=Aikataulu!O$1),"SKIP",Aikataulu!O30)</f>
        <v>0</v>
      </c>
      <c r="V30" cm="1">
        <f t="array" ref="V30">IF(AND($Q30&gt;11,Taulukko2[Matalin prioriteetti]=Aikataulu!P$1),"SKIP",Aikataulu!P30)</f>
        <v>0</v>
      </c>
      <c r="W30">
        <f t="shared" si="3"/>
        <v>7.2</v>
      </c>
    </row>
    <row r="31" spans="1:23" x14ac:dyDescent="0.35">
      <c r="A31">
        <f>IF(AND(ROW()&gt;'Uusi auto'!C$21,ROW()&lt;'Uusi auto'!C$23),'Uusi auto'!C$7,0)</f>
        <v>3.6</v>
      </c>
      <c r="B31">
        <f>IF(AND(ROW()&gt;'Uusi auto'!D$21,ROW()&lt;'Uusi auto'!D$23),'Uusi auto'!D$7,0)</f>
        <v>3.6</v>
      </c>
      <c r="C31">
        <f>IF(AND(ROW()&gt;'Uusi auto'!E$21,ROW()&lt;'Uusi auto'!E$23),'Uusi auto'!E$7,0)</f>
        <v>0</v>
      </c>
      <c r="D31">
        <f>IF(AND(ROW()&gt;'Uusi auto'!F$21,ROW()&lt;'Uusi auto'!F$23),'Uusi auto'!F$7,0)</f>
        <v>0</v>
      </c>
      <c r="E31">
        <f t="shared" si="0"/>
        <v>7.2</v>
      </c>
      <c r="G31" cm="1">
        <f t="array" ref="G31">IF(AND($E31&gt;11,Taulukko2[Kohde]=Aikataulu!A$1),"SKIP",Aikataulu!A31)</f>
        <v>3.6</v>
      </c>
      <c r="H31" cm="1">
        <f t="array" ref="H31">IF(AND($E31&gt;11,Taulukko2[Matalin prioriteetti]=Aikataulu!B$1),"SKIP",Aikataulu!B31)</f>
        <v>3.6</v>
      </c>
      <c r="I31" cm="1">
        <f t="array" ref="I31">IF(AND($E31&gt;11,Taulukko2[Kohde]=Aikataulu!C$1),"SKIP",Aikataulu!C31)</f>
        <v>0</v>
      </c>
      <c r="J31" cm="1">
        <f t="array" ref="J31">IF(AND($E31&gt;11,Taulukko2[Kohde]=Aikataulu!D$1),"SKIP",Aikataulu!D31)</f>
        <v>0</v>
      </c>
      <c r="K31">
        <f t="shared" si="1"/>
        <v>7.2</v>
      </c>
      <c r="M31">
        <f>IF(AND(ROW()&gt;'Uusi auto'!C$21,ROW()&lt;Z$4),'Uusi auto'!C$7,0)</f>
        <v>3.6</v>
      </c>
      <c r="N31">
        <f>IF(AND(ROW()&gt;'Uusi auto'!D$21,ROW()&lt;AA$4),'Uusi auto'!D$7,0)</f>
        <v>3.6</v>
      </c>
      <c r="O31">
        <f>IF(AND(ROW()&gt;'Uusi auto'!E$21,ROW()&lt;AB$4),'Uusi auto'!E$7,0)</f>
        <v>0</v>
      </c>
      <c r="P31">
        <f>IF(AND(ROW()&gt;'Uusi auto'!F$21,ROW()&lt;AC$4),'Uusi auto'!F$7,0)</f>
        <v>0</v>
      </c>
      <c r="Q31">
        <f t="shared" si="2"/>
        <v>7.2</v>
      </c>
      <c r="S31" cm="1">
        <f t="array" ref="S31">IF(AND($Q31&gt;11,Taulukko2[Kohde]=Aikataulu!M$1),"SKIP",Aikataulu!M31)</f>
        <v>3.6</v>
      </c>
      <c r="T31" cm="1">
        <f t="array" ref="T31">IF(AND($Q31&gt;11,Taulukko2[Matalin prioriteetti]=Aikataulu!N$1),"SKIP",Aikataulu!N31)</f>
        <v>3.6</v>
      </c>
      <c r="U31" cm="1">
        <f t="array" ref="U31">IF(AND($Q31&gt;11,Taulukko2[Kohde]=Aikataulu!O$1),"SKIP",Aikataulu!O31)</f>
        <v>0</v>
      </c>
      <c r="V31" cm="1">
        <f t="array" ref="V31">IF(AND($Q31&gt;11,Taulukko2[Matalin prioriteetti]=Aikataulu!P$1),"SKIP",Aikataulu!P31)</f>
        <v>0</v>
      </c>
      <c r="W31">
        <f t="shared" si="3"/>
        <v>7.2</v>
      </c>
    </row>
    <row r="32" spans="1:23" x14ac:dyDescent="0.35">
      <c r="A32">
        <f>IF(AND(ROW()&gt;'Uusi auto'!C$21,ROW()&lt;'Uusi auto'!C$23),'Uusi auto'!C$7,0)</f>
        <v>3.6</v>
      </c>
      <c r="B32">
        <f>IF(AND(ROW()&gt;'Uusi auto'!D$21,ROW()&lt;'Uusi auto'!D$23),'Uusi auto'!D$7,0)</f>
        <v>3.6</v>
      </c>
      <c r="C32">
        <f>IF(AND(ROW()&gt;'Uusi auto'!E$21,ROW()&lt;'Uusi auto'!E$23),'Uusi auto'!E$7,0)</f>
        <v>0</v>
      </c>
      <c r="D32">
        <f>IF(AND(ROW()&gt;'Uusi auto'!F$21,ROW()&lt;'Uusi auto'!F$23),'Uusi auto'!F$7,0)</f>
        <v>0</v>
      </c>
      <c r="E32">
        <f t="shared" si="0"/>
        <v>7.2</v>
      </c>
      <c r="G32" cm="1">
        <f t="array" ref="G32">IF(AND($E32&gt;11,Taulukko2[Kohde]=Aikataulu!A$1),"SKIP",Aikataulu!A32)</f>
        <v>3.6</v>
      </c>
      <c r="H32" cm="1">
        <f t="array" ref="H32">IF(AND($E32&gt;11,Taulukko2[Matalin prioriteetti]=Aikataulu!B$1),"SKIP",Aikataulu!B32)</f>
        <v>3.6</v>
      </c>
      <c r="I32" cm="1">
        <f t="array" ref="I32">IF(AND($E32&gt;11,Taulukko2[Kohde]=Aikataulu!C$1),"SKIP",Aikataulu!C32)</f>
        <v>0</v>
      </c>
      <c r="J32" cm="1">
        <f t="array" ref="J32">IF(AND($E32&gt;11,Taulukko2[Kohde]=Aikataulu!D$1),"SKIP",Aikataulu!D32)</f>
        <v>0</v>
      </c>
      <c r="K32">
        <f t="shared" si="1"/>
        <v>7.2</v>
      </c>
      <c r="M32">
        <f>IF(AND(ROW()&gt;'Uusi auto'!C$21,ROW()&lt;Z$4),'Uusi auto'!C$7,0)</f>
        <v>3.6</v>
      </c>
      <c r="N32">
        <f>IF(AND(ROW()&gt;'Uusi auto'!D$21,ROW()&lt;AA$4),'Uusi auto'!D$7,0)</f>
        <v>3.6</v>
      </c>
      <c r="O32">
        <f>IF(AND(ROW()&gt;'Uusi auto'!E$21,ROW()&lt;AB$4),'Uusi auto'!E$7,0)</f>
        <v>0</v>
      </c>
      <c r="P32">
        <f>IF(AND(ROW()&gt;'Uusi auto'!F$21,ROW()&lt;AC$4),'Uusi auto'!F$7,0)</f>
        <v>0</v>
      </c>
      <c r="Q32">
        <f t="shared" si="2"/>
        <v>7.2</v>
      </c>
      <c r="S32" cm="1">
        <f t="array" ref="S32">IF(AND($Q32&gt;11,Taulukko2[Kohde]=Aikataulu!M$1),"SKIP",Aikataulu!M32)</f>
        <v>3.6</v>
      </c>
      <c r="T32" cm="1">
        <f t="array" ref="T32">IF(AND($Q32&gt;11,Taulukko2[Matalin prioriteetti]=Aikataulu!N$1),"SKIP",Aikataulu!N32)</f>
        <v>3.6</v>
      </c>
      <c r="U32" cm="1">
        <f t="array" ref="U32">IF(AND($Q32&gt;11,Taulukko2[Kohde]=Aikataulu!O$1),"SKIP",Aikataulu!O32)</f>
        <v>0</v>
      </c>
      <c r="V32" cm="1">
        <f t="array" ref="V32">IF(AND($Q32&gt;11,Taulukko2[Matalin prioriteetti]=Aikataulu!P$1),"SKIP",Aikataulu!P32)</f>
        <v>0</v>
      </c>
      <c r="W32">
        <f t="shared" si="3"/>
        <v>7.2</v>
      </c>
    </row>
    <row r="33" spans="1:23" x14ac:dyDescent="0.35">
      <c r="A33">
        <f>IF(AND(ROW()&gt;'Uusi auto'!C$21,ROW()&lt;'Uusi auto'!C$23),'Uusi auto'!C$7,0)</f>
        <v>3.6</v>
      </c>
      <c r="B33">
        <f>IF(AND(ROW()&gt;'Uusi auto'!D$21,ROW()&lt;'Uusi auto'!D$23),'Uusi auto'!D$7,0)</f>
        <v>3.6</v>
      </c>
      <c r="C33">
        <f>IF(AND(ROW()&gt;'Uusi auto'!E$21,ROW()&lt;'Uusi auto'!E$23),'Uusi auto'!E$7,0)</f>
        <v>0</v>
      </c>
      <c r="D33">
        <f>IF(AND(ROW()&gt;'Uusi auto'!F$21,ROW()&lt;'Uusi auto'!F$23),'Uusi auto'!F$7,0)</f>
        <v>0</v>
      </c>
      <c r="E33">
        <f t="shared" si="0"/>
        <v>7.2</v>
      </c>
      <c r="G33" cm="1">
        <f t="array" ref="G33">IF(AND($E33&gt;11,Taulukko2[Kohde]=Aikataulu!A$1),"SKIP",Aikataulu!A33)</f>
        <v>3.6</v>
      </c>
      <c r="H33" cm="1">
        <f t="array" ref="H33">IF(AND($E33&gt;11,Taulukko2[Matalin prioriteetti]=Aikataulu!B$1),"SKIP",Aikataulu!B33)</f>
        <v>3.6</v>
      </c>
      <c r="I33" cm="1">
        <f t="array" ref="I33">IF(AND($E33&gt;11,Taulukko2[Kohde]=Aikataulu!C$1),"SKIP",Aikataulu!C33)</f>
        <v>0</v>
      </c>
      <c r="J33" cm="1">
        <f t="array" ref="J33">IF(AND($E33&gt;11,Taulukko2[Kohde]=Aikataulu!D$1),"SKIP",Aikataulu!D33)</f>
        <v>0</v>
      </c>
      <c r="K33">
        <f t="shared" si="1"/>
        <v>7.2</v>
      </c>
      <c r="M33">
        <f>IF(AND(ROW()&gt;'Uusi auto'!C$21,ROW()&lt;Z$4),'Uusi auto'!C$7,0)</f>
        <v>3.6</v>
      </c>
      <c r="N33">
        <f>IF(AND(ROW()&gt;'Uusi auto'!D$21,ROW()&lt;AA$4),'Uusi auto'!D$7,0)</f>
        <v>3.6</v>
      </c>
      <c r="O33">
        <f>IF(AND(ROW()&gt;'Uusi auto'!E$21,ROW()&lt;AB$4),'Uusi auto'!E$7,0)</f>
        <v>0</v>
      </c>
      <c r="P33">
        <f>IF(AND(ROW()&gt;'Uusi auto'!F$21,ROW()&lt;AC$4),'Uusi auto'!F$7,0)</f>
        <v>0</v>
      </c>
      <c r="Q33">
        <f t="shared" si="2"/>
        <v>7.2</v>
      </c>
      <c r="S33" cm="1">
        <f t="array" ref="S33">IF(AND($Q33&gt;11,Taulukko2[Kohde]=Aikataulu!M$1),"SKIP",Aikataulu!M33)</f>
        <v>3.6</v>
      </c>
      <c r="T33" cm="1">
        <f t="array" ref="T33">IF(AND($Q33&gt;11,Taulukko2[Matalin prioriteetti]=Aikataulu!N$1),"SKIP",Aikataulu!N33)</f>
        <v>3.6</v>
      </c>
      <c r="U33" cm="1">
        <f t="array" ref="U33">IF(AND($Q33&gt;11,Taulukko2[Kohde]=Aikataulu!O$1),"SKIP",Aikataulu!O33)</f>
        <v>0</v>
      </c>
      <c r="V33" cm="1">
        <f t="array" ref="V33">IF(AND($Q33&gt;11,Taulukko2[Matalin prioriteetti]=Aikataulu!P$1),"SKIP",Aikataulu!P33)</f>
        <v>0</v>
      </c>
      <c r="W33">
        <f t="shared" si="3"/>
        <v>7.2</v>
      </c>
    </row>
    <row r="34" spans="1:23" x14ac:dyDescent="0.35">
      <c r="A34">
        <f>IF(AND(ROW()&gt;'Uusi auto'!C$21,ROW()&lt;'Uusi auto'!C$23),'Uusi auto'!C$7,0)</f>
        <v>3.6</v>
      </c>
      <c r="B34">
        <f>IF(AND(ROW()&gt;'Uusi auto'!D$21,ROW()&lt;'Uusi auto'!D$23),'Uusi auto'!D$7,0)</f>
        <v>3.6</v>
      </c>
      <c r="C34">
        <f>IF(AND(ROW()&gt;'Uusi auto'!E$21,ROW()&lt;'Uusi auto'!E$23),'Uusi auto'!E$7,0)</f>
        <v>0</v>
      </c>
      <c r="D34">
        <f>IF(AND(ROW()&gt;'Uusi auto'!F$21,ROW()&lt;'Uusi auto'!F$23),'Uusi auto'!F$7,0)</f>
        <v>0</v>
      </c>
      <c r="E34">
        <f t="shared" si="0"/>
        <v>7.2</v>
      </c>
      <c r="G34" cm="1">
        <f t="array" ref="G34">IF(AND($E34&gt;11,Taulukko2[Kohde]=Aikataulu!A$1),"SKIP",Aikataulu!A34)</f>
        <v>3.6</v>
      </c>
      <c r="H34" cm="1">
        <f t="array" ref="H34">IF(AND($E34&gt;11,Taulukko2[Matalin prioriteetti]=Aikataulu!B$1),"SKIP",Aikataulu!B34)</f>
        <v>3.6</v>
      </c>
      <c r="I34" cm="1">
        <f t="array" ref="I34">IF(AND($E34&gt;11,Taulukko2[Kohde]=Aikataulu!C$1),"SKIP",Aikataulu!C34)</f>
        <v>0</v>
      </c>
      <c r="J34" cm="1">
        <f t="array" ref="J34">IF(AND($E34&gt;11,Taulukko2[Kohde]=Aikataulu!D$1),"SKIP",Aikataulu!D34)</f>
        <v>0</v>
      </c>
      <c r="K34">
        <f t="shared" si="1"/>
        <v>7.2</v>
      </c>
      <c r="M34">
        <f>IF(AND(ROW()&gt;'Uusi auto'!C$21,ROW()&lt;Z$4),'Uusi auto'!C$7,0)</f>
        <v>3.6</v>
      </c>
      <c r="N34">
        <f>IF(AND(ROW()&gt;'Uusi auto'!D$21,ROW()&lt;AA$4),'Uusi auto'!D$7,0)</f>
        <v>3.6</v>
      </c>
      <c r="O34">
        <f>IF(AND(ROW()&gt;'Uusi auto'!E$21,ROW()&lt;AB$4),'Uusi auto'!E$7,0)</f>
        <v>0</v>
      </c>
      <c r="P34">
        <f>IF(AND(ROW()&gt;'Uusi auto'!F$21,ROW()&lt;AC$4),'Uusi auto'!F$7,0)</f>
        <v>0</v>
      </c>
      <c r="Q34">
        <f t="shared" si="2"/>
        <v>7.2</v>
      </c>
      <c r="S34" cm="1">
        <f t="array" ref="S34">IF(AND($Q34&gt;11,Taulukko2[Kohde]=Aikataulu!M$1),"SKIP",Aikataulu!M34)</f>
        <v>3.6</v>
      </c>
      <c r="T34" cm="1">
        <f t="array" ref="T34">IF(AND($Q34&gt;11,Taulukko2[Matalin prioriteetti]=Aikataulu!N$1),"SKIP",Aikataulu!N34)</f>
        <v>3.6</v>
      </c>
      <c r="U34" cm="1">
        <f t="array" ref="U34">IF(AND($Q34&gt;11,Taulukko2[Kohde]=Aikataulu!O$1),"SKIP",Aikataulu!O34)</f>
        <v>0</v>
      </c>
      <c r="V34" cm="1">
        <f t="array" ref="V34">IF(AND($Q34&gt;11,Taulukko2[Matalin prioriteetti]=Aikataulu!P$1),"SKIP",Aikataulu!P34)</f>
        <v>0</v>
      </c>
      <c r="W34">
        <f t="shared" si="3"/>
        <v>7.2</v>
      </c>
    </row>
    <row r="35" spans="1:23" x14ac:dyDescent="0.35">
      <c r="A35">
        <f>IF(AND(ROW()&gt;'Uusi auto'!C$21,ROW()&lt;'Uusi auto'!C$23),'Uusi auto'!C$7,0)</f>
        <v>3.6</v>
      </c>
      <c r="B35">
        <f>IF(AND(ROW()&gt;'Uusi auto'!D$21,ROW()&lt;'Uusi auto'!D$23),'Uusi auto'!D$7,0)</f>
        <v>3.6</v>
      </c>
      <c r="C35">
        <f>IF(AND(ROW()&gt;'Uusi auto'!E$21,ROW()&lt;'Uusi auto'!E$23),'Uusi auto'!E$7,0)</f>
        <v>0</v>
      </c>
      <c r="D35">
        <f>IF(AND(ROW()&gt;'Uusi auto'!F$21,ROW()&lt;'Uusi auto'!F$23),'Uusi auto'!F$7,0)</f>
        <v>0</v>
      </c>
      <c r="E35">
        <f t="shared" si="0"/>
        <v>7.2</v>
      </c>
      <c r="G35" cm="1">
        <f t="array" ref="G35">IF(AND($E35&gt;11,Taulukko2[Kohde]=Aikataulu!A$1),"SKIP",Aikataulu!A35)</f>
        <v>3.6</v>
      </c>
      <c r="H35" cm="1">
        <f t="array" ref="H35">IF(AND($E35&gt;11,Taulukko2[Matalin prioriteetti]=Aikataulu!B$1),"SKIP",Aikataulu!B35)</f>
        <v>3.6</v>
      </c>
      <c r="I35" cm="1">
        <f t="array" ref="I35">IF(AND($E35&gt;11,Taulukko2[Kohde]=Aikataulu!C$1),"SKIP",Aikataulu!C35)</f>
        <v>0</v>
      </c>
      <c r="J35" cm="1">
        <f t="array" ref="J35">IF(AND($E35&gt;11,Taulukko2[Kohde]=Aikataulu!D$1),"SKIP",Aikataulu!D35)</f>
        <v>0</v>
      </c>
      <c r="K35">
        <f t="shared" si="1"/>
        <v>7.2</v>
      </c>
      <c r="M35">
        <f>IF(AND(ROW()&gt;'Uusi auto'!C$21,ROW()&lt;Z$4),'Uusi auto'!C$7,0)</f>
        <v>3.6</v>
      </c>
      <c r="N35">
        <f>IF(AND(ROW()&gt;'Uusi auto'!D$21,ROW()&lt;AA$4),'Uusi auto'!D$7,0)</f>
        <v>3.6</v>
      </c>
      <c r="O35">
        <f>IF(AND(ROW()&gt;'Uusi auto'!E$21,ROW()&lt;AB$4),'Uusi auto'!E$7,0)</f>
        <v>0</v>
      </c>
      <c r="P35">
        <f>IF(AND(ROW()&gt;'Uusi auto'!F$21,ROW()&lt;AC$4),'Uusi auto'!F$7,0)</f>
        <v>0</v>
      </c>
      <c r="Q35">
        <f t="shared" si="2"/>
        <v>7.2</v>
      </c>
      <c r="S35" cm="1">
        <f t="array" ref="S35">IF(AND($Q35&gt;11,Taulukko2[Kohde]=Aikataulu!M$1),"SKIP",Aikataulu!M35)</f>
        <v>3.6</v>
      </c>
      <c r="T35" cm="1">
        <f t="array" ref="T35">IF(AND($Q35&gt;11,Taulukko2[Matalin prioriteetti]=Aikataulu!N$1),"SKIP",Aikataulu!N35)</f>
        <v>3.6</v>
      </c>
      <c r="U35" cm="1">
        <f t="array" ref="U35">IF(AND($Q35&gt;11,Taulukko2[Kohde]=Aikataulu!O$1),"SKIP",Aikataulu!O35)</f>
        <v>0</v>
      </c>
      <c r="V35" cm="1">
        <f t="array" ref="V35">IF(AND($Q35&gt;11,Taulukko2[Matalin prioriteetti]=Aikataulu!P$1),"SKIP",Aikataulu!P35)</f>
        <v>0</v>
      </c>
      <c r="W35">
        <f t="shared" si="3"/>
        <v>7.2</v>
      </c>
    </row>
    <row r="36" spans="1:23" x14ac:dyDescent="0.35">
      <c r="A36">
        <f>IF(AND(ROW()&gt;'Uusi auto'!C$21,ROW()&lt;'Uusi auto'!C$23),'Uusi auto'!C$7,0)</f>
        <v>3.6</v>
      </c>
      <c r="B36">
        <f>IF(AND(ROW()&gt;'Uusi auto'!D$21,ROW()&lt;'Uusi auto'!D$23),'Uusi auto'!D$7,0)</f>
        <v>3.6</v>
      </c>
      <c r="C36">
        <f>IF(AND(ROW()&gt;'Uusi auto'!E$21,ROW()&lt;'Uusi auto'!E$23),'Uusi auto'!E$7,0)</f>
        <v>0</v>
      </c>
      <c r="D36">
        <f>IF(AND(ROW()&gt;'Uusi auto'!F$21,ROW()&lt;'Uusi auto'!F$23),'Uusi auto'!F$7,0)</f>
        <v>0</v>
      </c>
      <c r="E36">
        <f t="shared" si="0"/>
        <v>7.2</v>
      </c>
      <c r="G36" cm="1">
        <f t="array" ref="G36">IF(AND($E36&gt;11,Taulukko2[Kohde]=Aikataulu!A$1),"SKIP",Aikataulu!A36)</f>
        <v>3.6</v>
      </c>
      <c r="H36" cm="1">
        <f t="array" ref="H36">IF(AND($E36&gt;11,Taulukko2[Matalin prioriteetti]=Aikataulu!B$1),"SKIP",Aikataulu!B36)</f>
        <v>3.6</v>
      </c>
      <c r="I36" cm="1">
        <f t="array" ref="I36">IF(AND($E36&gt;11,Taulukko2[Kohde]=Aikataulu!C$1),"SKIP",Aikataulu!C36)</f>
        <v>0</v>
      </c>
      <c r="J36" cm="1">
        <f t="array" ref="J36">IF(AND($E36&gt;11,Taulukko2[Kohde]=Aikataulu!D$1),"SKIP",Aikataulu!D36)</f>
        <v>0</v>
      </c>
      <c r="K36">
        <f t="shared" si="1"/>
        <v>7.2</v>
      </c>
      <c r="M36">
        <f>IF(AND(ROW()&gt;'Uusi auto'!C$21,ROW()&lt;Z$4),'Uusi auto'!C$7,0)</f>
        <v>3.6</v>
      </c>
      <c r="N36">
        <f>IF(AND(ROW()&gt;'Uusi auto'!D$21,ROW()&lt;AA$4),'Uusi auto'!D$7,0)</f>
        <v>3.6</v>
      </c>
      <c r="O36">
        <f>IF(AND(ROW()&gt;'Uusi auto'!E$21,ROW()&lt;AB$4),'Uusi auto'!E$7,0)</f>
        <v>0</v>
      </c>
      <c r="P36">
        <f>IF(AND(ROW()&gt;'Uusi auto'!F$21,ROW()&lt;AC$4),'Uusi auto'!F$7,0)</f>
        <v>0</v>
      </c>
      <c r="Q36">
        <f t="shared" si="2"/>
        <v>7.2</v>
      </c>
      <c r="S36" cm="1">
        <f t="array" ref="S36">IF(AND($Q36&gt;11,Taulukko2[Kohde]=Aikataulu!M$1),"SKIP",Aikataulu!M36)</f>
        <v>3.6</v>
      </c>
      <c r="T36" cm="1">
        <f t="array" ref="T36">IF(AND($Q36&gt;11,Taulukko2[Matalin prioriteetti]=Aikataulu!N$1),"SKIP",Aikataulu!N36)</f>
        <v>3.6</v>
      </c>
      <c r="U36" cm="1">
        <f t="array" ref="U36">IF(AND($Q36&gt;11,Taulukko2[Kohde]=Aikataulu!O$1),"SKIP",Aikataulu!O36)</f>
        <v>0</v>
      </c>
      <c r="V36" cm="1">
        <f t="array" ref="V36">IF(AND($Q36&gt;11,Taulukko2[Matalin prioriteetti]=Aikataulu!P$1),"SKIP",Aikataulu!P36)</f>
        <v>0</v>
      </c>
      <c r="W36">
        <f t="shared" si="3"/>
        <v>7.2</v>
      </c>
    </row>
    <row r="37" spans="1:23" x14ac:dyDescent="0.35">
      <c r="A37">
        <f>IF(AND(ROW()&gt;'Uusi auto'!C$21,ROW()&lt;'Uusi auto'!C$23),'Uusi auto'!C$7,0)</f>
        <v>3.6</v>
      </c>
      <c r="B37">
        <f>IF(AND(ROW()&gt;'Uusi auto'!D$21,ROW()&lt;'Uusi auto'!D$23),'Uusi auto'!D$7,0)</f>
        <v>3.6</v>
      </c>
      <c r="C37">
        <f>IF(AND(ROW()&gt;'Uusi auto'!E$21,ROW()&lt;'Uusi auto'!E$23),'Uusi auto'!E$7,0)</f>
        <v>0</v>
      </c>
      <c r="D37">
        <f>IF(AND(ROW()&gt;'Uusi auto'!F$21,ROW()&lt;'Uusi auto'!F$23),'Uusi auto'!F$7,0)</f>
        <v>0</v>
      </c>
      <c r="E37">
        <f t="shared" si="0"/>
        <v>7.2</v>
      </c>
      <c r="G37" cm="1">
        <f t="array" ref="G37">IF(AND($E37&gt;11,Taulukko2[Kohde]=Aikataulu!A$1),"SKIP",Aikataulu!A37)</f>
        <v>3.6</v>
      </c>
      <c r="H37" cm="1">
        <f t="array" ref="H37">IF(AND($E37&gt;11,Taulukko2[Matalin prioriteetti]=Aikataulu!B$1),"SKIP",Aikataulu!B37)</f>
        <v>3.6</v>
      </c>
      <c r="I37" cm="1">
        <f t="array" ref="I37">IF(AND($E37&gt;11,Taulukko2[Kohde]=Aikataulu!C$1),"SKIP",Aikataulu!C37)</f>
        <v>0</v>
      </c>
      <c r="J37" cm="1">
        <f t="array" ref="J37">IF(AND($E37&gt;11,Taulukko2[Kohde]=Aikataulu!D$1),"SKIP",Aikataulu!D37)</f>
        <v>0</v>
      </c>
      <c r="K37">
        <f t="shared" si="1"/>
        <v>7.2</v>
      </c>
      <c r="M37">
        <f>IF(AND(ROW()&gt;'Uusi auto'!C$21,ROW()&lt;Z$4),'Uusi auto'!C$7,0)</f>
        <v>3.6</v>
      </c>
      <c r="N37">
        <f>IF(AND(ROW()&gt;'Uusi auto'!D$21,ROW()&lt;AA$4),'Uusi auto'!D$7,0)</f>
        <v>3.6</v>
      </c>
      <c r="O37">
        <f>IF(AND(ROW()&gt;'Uusi auto'!E$21,ROW()&lt;AB$4),'Uusi auto'!E$7,0)</f>
        <v>0</v>
      </c>
      <c r="P37">
        <f>IF(AND(ROW()&gt;'Uusi auto'!F$21,ROW()&lt;AC$4),'Uusi auto'!F$7,0)</f>
        <v>0</v>
      </c>
      <c r="Q37">
        <f t="shared" si="2"/>
        <v>7.2</v>
      </c>
      <c r="S37" cm="1">
        <f t="array" ref="S37">IF(AND($Q37&gt;11,Taulukko2[Kohde]=Aikataulu!M$1),"SKIP",Aikataulu!M37)</f>
        <v>3.6</v>
      </c>
      <c r="T37" cm="1">
        <f t="array" ref="T37">IF(AND($Q37&gt;11,Taulukko2[Matalin prioriteetti]=Aikataulu!N$1),"SKIP",Aikataulu!N37)</f>
        <v>3.6</v>
      </c>
      <c r="U37" cm="1">
        <f t="array" ref="U37">IF(AND($Q37&gt;11,Taulukko2[Kohde]=Aikataulu!O$1),"SKIP",Aikataulu!O37)</f>
        <v>0</v>
      </c>
      <c r="V37" cm="1">
        <f t="array" ref="V37">IF(AND($Q37&gt;11,Taulukko2[Matalin prioriteetti]=Aikataulu!P$1),"SKIP",Aikataulu!P37)</f>
        <v>0</v>
      </c>
      <c r="W37">
        <f t="shared" si="3"/>
        <v>7.2</v>
      </c>
    </row>
    <row r="38" spans="1:23" x14ac:dyDescent="0.35">
      <c r="A38">
        <f>IF(AND(ROW()&gt;'Uusi auto'!C$21,ROW()&lt;'Uusi auto'!C$23),'Uusi auto'!C$7,0)</f>
        <v>3.6</v>
      </c>
      <c r="B38">
        <f>IF(AND(ROW()&gt;'Uusi auto'!D$21,ROW()&lt;'Uusi auto'!D$23),'Uusi auto'!D$7,0)</f>
        <v>3.6</v>
      </c>
      <c r="C38">
        <f>IF(AND(ROW()&gt;'Uusi auto'!E$21,ROW()&lt;'Uusi auto'!E$23),'Uusi auto'!E$7,0)</f>
        <v>0</v>
      </c>
      <c r="D38">
        <f>IF(AND(ROW()&gt;'Uusi auto'!F$21,ROW()&lt;'Uusi auto'!F$23),'Uusi auto'!F$7,0)</f>
        <v>0</v>
      </c>
      <c r="E38">
        <f t="shared" si="0"/>
        <v>7.2</v>
      </c>
      <c r="G38" cm="1">
        <f t="array" ref="G38">IF(AND($E38&gt;11,Taulukko2[Kohde]=Aikataulu!A$1),"SKIP",Aikataulu!A38)</f>
        <v>3.6</v>
      </c>
      <c r="H38" cm="1">
        <f t="array" ref="H38">IF(AND($E38&gt;11,Taulukko2[Matalin prioriteetti]=Aikataulu!B$1),"SKIP",Aikataulu!B38)</f>
        <v>3.6</v>
      </c>
      <c r="I38" cm="1">
        <f t="array" ref="I38">IF(AND($E38&gt;11,Taulukko2[Kohde]=Aikataulu!C$1),"SKIP",Aikataulu!C38)</f>
        <v>0</v>
      </c>
      <c r="J38" cm="1">
        <f t="array" ref="J38">IF(AND($E38&gt;11,Taulukko2[Kohde]=Aikataulu!D$1),"SKIP",Aikataulu!D38)</f>
        <v>0</v>
      </c>
      <c r="K38">
        <f t="shared" si="1"/>
        <v>7.2</v>
      </c>
      <c r="M38">
        <f>IF(AND(ROW()&gt;'Uusi auto'!C$21,ROW()&lt;Z$4),'Uusi auto'!C$7,0)</f>
        <v>3.6</v>
      </c>
      <c r="N38">
        <f>IF(AND(ROW()&gt;'Uusi auto'!D$21,ROW()&lt;AA$4),'Uusi auto'!D$7,0)</f>
        <v>3.6</v>
      </c>
      <c r="O38">
        <f>IF(AND(ROW()&gt;'Uusi auto'!E$21,ROW()&lt;AB$4),'Uusi auto'!E$7,0)</f>
        <v>0</v>
      </c>
      <c r="P38">
        <f>IF(AND(ROW()&gt;'Uusi auto'!F$21,ROW()&lt;AC$4),'Uusi auto'!F$7,0)</f>
        <v>0</v>
      </c>
      <c r="Q38">
        <f t="shared" si="2"/>
        <v>7.2</v>
      </c>
      <c r="S38" cm="1">
        <f t="array" ref="S38">IF(AND($Q38&gt;11,Taulukko2[Kohde]=Aikataulu!M$1),"SKIP",Aikataulu!M38)</f>
        <v>3.6</v>
      </c>
      <c r="T38" cm="1">
        <f t="array" ref="T38">IF(AND($Q38&gt;11,Taulukko2[Matalin prioriteetti]=Aikataulu!N$1),"SKIP",Aikataulu!N38)</f>
        <v>3.6</v>
      </c>
      <c r="U38" cm="1">
        <f t="array" ref="U38">IF(AND($Q38&gt;11,Taulukko2[Kohde]=Aikataulu!O$1),"SKIP",Aikataulu!O38)</f>
        <v>0</v>
      </c>
      <c r="V38" cm="1">
        <f t="array" ref="V38">IF(AND($Q38&gt;11,Taulukko2[Matalin prioriteetti]=Aikataulu!P$1),"SKIP",Aikataulu!P38)</f>
        <v>0</v>
      </c>
      <c r="W38">
        <f t="shared" si="3"/>
        <v>7.2</v>
      </c>
    </row>
    <row r="39" spans="1:23" x14ac:dyDescent="0.35">
      <c r="A39">
        <f>IF(AND(ROW()&gt;'Uusi auto'!C$21,ROW()&lt;'Uusi auto'!C$23),'Uusi auto'!C$7,0)</f>
        <v>3.6</v>
      </c>
      <c r="B39">
        <f>IF(AND(ROW()&gt;'Uusi auto'!D$21,ROW()&lt;'Uusi auto'!D$23),'Uusi auto'!D$7,0)</f>
        <v>3.6</v>
      </c>
      <c r="C39">
        <f>IF(AND(ROW()&gt;'Uusi auto'!E$21,ROW()&lt;'Uusi auto'!E$23),'Uusi auto'!E$7,0)</f>
        <v>0</v>
      </c>
      <c r="D39">
        <f>IF(AND(ROW()&gt;'Uusi auto'!F$21,ROW()&lt;'Uusi auto'!F$23),'Uusi auto'!F$7,0)</f>
        <v>0</v>
      </c>
      <c r="E39">
        <f t="shared" si="0"/>
        <v>7.2</v>
      </c>
      <c r="G39" cm="1">
        <f t="array" ref="G39">IF(AND($E39&gt;11,Taulukko2[Kohde]=Aikataulu!A$1),"SKIP",Aikataulu!A39)</f>
        <v>3.6</v>
      </c>
      <c r="H39" cm="1">
        <f t="array" ref="H39">IF(AND($E39&gt;11,Taulukko2[Matalin prioriteetti]=Aikataulu!B$1),"SKIP",Aikataulu!B39)</f>
        <v>3.6</v>
      </c>
      <c r="I39" cm="1">
        <f t="array" ref="I39">IF(AND($E39&gt;11,Taulukko2[Kohde]=Aikataulu!C$1),"SKIP",Aikataulu!C39)</f>
        <v>0</v>
      </c>
      <c r="J39" cm="1">
        <f t="array" ref="J39">IF(AND($E39&gt;11,Taulukko2[Kohde]=Aikataulu!D$1),"SKIP",Aikataulu!D39)</f>
        <v>0</v>
      </c>
      <c r="K39">
        <f t="shared" si="1"/>
        <v>7.2</v>
      </c>
      <c r="M39">
        <f>IF(AND(ROW()&gt;'Uusi auto'!C$21,ROW()&lt;Z$4),'Uusi auto'!C$7,0)</f>
        <v>3.6</v>
      </c>
      <c r="N39">
        <f>IF(AND(ROW()&gt;'Uusi auto'!D$21,ROW()&lt;AA$4),'Uusi auto'!D$7,0)</f>
        <v>3.6</v>
      </c>
      <c r="O39">
        <f>IF(AND(ROW()&gt;'Uusi auto'!E$21,ROW()&lt;AB$4),'Uusi auto'!E$7,0)</f>
        <v>0</v>
      </c>
      <c r="P39">
        <f>IF(AND(ROW()&gt;'Uusi auto'!F$21,ROW()&lt;AC$4),'Uusi auto'!F$7,0)</f>
        <v>0</v>
      </c>
      <c r="Q39">
        <f t="shared" si="2"/>
        <v>7.2</v>
      </c>
      <c r="S39" cm="1">
        <f t="array" ref="S39">IF(AND($Q39&gt;11,Taulukko2[Kohde]=Aikataulu!M$1),"SKIP",Aikataulu!M39)</f>
        <v>3.6</v>
      </c>
      <c r="T39" cm="1">
        <f t="array" ref="T39">IF(AND($Q39&gt;11,Taulukko2[Matalin prioriteetti]=Aikataulu!N$1),"SKIP",Aikataulu!N39)</f>
        <v>3.6</v>
      </c>
      <c r="U39" cm="1">
        <f t="array" ref="U39">IF(AND($Q39&gt;11,Taulukko2[Kohde]=Aikataulu!O$1),"SKIP",Aikataulu!O39)</f>
        <v>0</v>
      </c>
      <c r="V39" cm="1">
        <f t="array" ref="V39">IF(AND($Q39&gt;11,Taulukko2[Matalin prioriteetti]=Aikataulu!P$1),"SKIP",Aikataulu!P39)</f>
        <v>0</v>
      </c>
      <c r="W39">
        <f t="shared" si="3"/>
        <v>7.2</v>
      </c>
    </row>
    <row r="40" spans="1:23" x14ac:dyDescent="0.35">
      <c r="A40">
        <f>IF(AND(ROW()&gt;'Uusi auto'!C$21,ROW()&lt;'Uusi auto'!C$23),'Uusi auto'!C$7,0)</f>
        <v>3.6</v>
      </c>
      <c r="B40">
        <f>IF(AND(ROW()&gt;'Uusi auto'!D$21,ROW()&lt;'Uusi auto'!D$23),'Uusi auto'!D$7,0)</f>
        <v>3.6</v>
      </c>
      <c r="C40">
        <f>IF(AND(ROW()&gt;'Uusi auto'!E$21,ROW()&lt;'Uusi auto'!E$23),'Uusi auto'!E$7,0)</f>
        <v>0</v>
      </c>
      <c r="D40">
        <f>IF(AND(ROW()&gt;'Uusi auto'!F$21,ROW()&lt;'Uusi auto'!F$23),'Uusi auto'!F$7,0)</f>
        <v>0</v>
      </c>
      <c r="E40">
        <f t="shared" si="0"/>
        <v>7.2</v>
      </c>
      <c r="G40" cm="1">
        <f t="array" ref="G40">IF(AND($E40&gt;11,Taulukko2[Kohde]=Aikataulu!A$1),"SKIP",Aikataulu!A40)</f>
        <v>3.6</v>
      </c>
      <c r="H40" cm="1">
        <f t="array" ref="H40">IF(AND($E40&gt;11,Taulukko2[Matalin prioriteetti]=Aikataulu!B$1),"SKIP",Aikataulu!B40)</f>
        <v>3.6</v>
      </c>
      <c r="I40" cm="1">
        <f t="array" ref="I40">IF(AND($E40&gt;11,Taulukko2[Kohde]=Aikataulu!C$1),"SKIP",Aikataulu!C40)</f>
        <v>0</v>
      </c>
      <c r="J40" cm="1">
        <f t="array" ref="J40">IF(AND($E40&gt;11,Taulukko2[Kohde]=Aikataulu!D$1),"SKIP",Aikataulu!D40)</f>
        <v>0</v>
      </c>
      <c r="K40">
        <f t="shared" si="1"/>
        <v>7.2</v>
      </c>
      <c r="M40">
        <f>IF(AND(ROW()&gt;'Uusi auto'!C$21,ROW()&lt;Z$4),'Uusi auto'!C$7,0)</f>
        <v>3.6</v>
      </c>
      <c r="N40">
        <f>IF(AND(ROW()&gt;'Uusi auto'!D$21,ROW()&lt;AA$4),'Uusi auto'!D$7,0)</f>
        <v>3.6</v>
      </c>
      <c r="O40">
        <f>IF(AND(ROW()&gt;'Uusi auto'!E$21,ROW()&lt;AB$4),'Uusi auto'!E$7,0)</f>
        <v>0</v>
      </c>
      <c r="P40">
        <f>IF(AND(ROW()&gt;'Uusi auto'!F$21,ROW()&lt;AC$4),'Uusi auto'!F$7,0)</f>
        <v>0</v>
      </c>
      <c r="Q40">
        <f t="shared" si="2"/>
        <v>7.2</v>
      </c>
      <c r="S40" cm="1">
        <f t="array" ref="S40">IF(AND($Q40&gt;11,Taulukko2[Kohde]=Aikataulu!M$1),"SKIP",Aikataulu!M40)</f>
        <v>3.6</v>
      </c>
      <c r="T40" cm="1">
        <f t="array" ref="T40">IF(AND($Q40&gt;11,Taulukko2[Matalin prioriteetti]=Aikataulu!N$1),"SKIP",Aikataulu!N40)</f>
        <v>3.6</v>
      </c>
      <c r="U40" cm="1">
        <f t="array" ref="U40">IF(AND($Q40&gt;11,Taulukko2[Kohde]=Aikataulu!O$1),"SKIP",Aikataulu!O40)</f>
        <v>0</v>
      </c>
      <c r="V40" cm="1">
        <f t="array" ref="V40">IF(AND($Q40&gt;11,Taulukko2[Matalin prioriteetti]=Aikataulu!P$1),"SKIP",Aikataulu!P40)</f>
        <v>0</v>
      </c>
      <c r="W40">
        <f t="shared" si="3"/>
        <v>7.2</v>
      </c>
    </row>
    <row r="41" spans="1:23" x14ac:dyDescent="0.35">
      <c r="A41">
        <f>IF(AND(ROW()&gt;'Uusi auto'!C$21,ROW()&lt;'Uusi auto'!C$23),'Uusi auto'!C$7,0)</f>
        <v>3.6</v>
      </c>
      <c r="B41">
        <f>IF(AND(ROW()&gt;'Uusi auto'!D$21,ROW()&lt;'Uusi auto'!D$23),'Uusi auto'!D$7,0)</f>
        <v>3.6</v>
      </c>
      <c r="C41">
        <f>IF(AND(ROW()&gt;'Uusi auto'!E$21,ROW()&lt;'Uusi auto'!E$23),'Uusi auto'!E$7,0)</f>
        <v>0</v>
      </c>
      <c r="D41">
        <f>IF(AND(ROW()&gt;'Uusi auto'!F$21,ROW()&lt;'Uusi auto'!F$23),'Uusi auto'!F$7,0)</f>
        <v>0</v>
      </c>
      <c r="E41">
        <f t="shared" si="0"/>
        <v>7.2</v>
      </c>
      <c r="G41" cm="1">
        <f t="array" ref="G41">IF(AND($E41&gt;11,Taulukko2[Kohde]=Aikataulu!A$1),"SKIP",Aikataulu!A41)</f>
        <v>3.6</v>
      </c>
      <c r="H41" cm="1">
        <f t="array" ref="H41">IF(AND($E41&gt;11,Taulukko2[Matalin prioriteetti]=Aikataulu!B$1),"SKIP",Aikataulu!B41)</f>
        <v>3.6</v>
      </c>
      <c r="I41" cm="1">
        <f t="array" ref="I41">IF(AND($E41&gt;11,Taulukko2[Kohde]=Aikataulu!C$1),"SKIP",Aikataulu!C41)</f>
        <v>0</v>
      </c>
      <c r="J41" cm="1">
        <f t="array" ref="J41">IF(AND($E41&gt;11,Taulukko2[Kohde]=Aikataulu!D$1),"SKIP",Aikataulu!D41)</f>
        <v>0</v>
      </c>
      <c r="K41">
        <f t="shared" si="1"/>
        <v>7.2</v>
      </c>
      <c r="M41">
        <f>IF(AND(ROW()&gt;'Uusi auto'!C$21,ROW()&lt;Z$4),'Uusi auto'!C$7,0)</f>
        <v>3.6</v>
      </c>
      <c r="N41">
        <f>IF(AND(ROW()&gt;'Uusi auto'!D$21,ROW()&lt;AA$4),'Uusi auto'!D$7,0)</f>
        <v>3.6</v>
      </c>
      <c r="O41">
        <f>IF(AND(ROW()&gt;'Uusi auto'!E$21,ROW()&lt;AB$4),'Uusi auto'!E$7,0)</f>
        <v>0</v>
      </c>
      <c r="P41">
        <f>IF(AND(ROW()&gt;'Uusi auto'!F$21,ROW()&lt;AC$4),'Uusi auto'!F$7,0)</f>
        <v>0</v>
      </c>
      <c r="Q41">
        <f t="shared" si="2"/>
        <v>7.2</v>
      </c>
      <c r="S41" cm="1">
        <f t="array" ref="S41">IF(AND($Q41&gt;11,Taulukko2[Kohde]=Aikataulu!M$1),"SKIP",Aikataulu!M41)</f>
        <v>3.6</v>
      </c>
      <c r="T41" cm="1">
        <f t="array" ref="T41">IF(AND($Q41&gt;11,Taulukko2[Matalin prioriteetti]=Aikataulu!N$1),"SKIP",Aikataulu!N41)</f>
        <v>3.6</v>
      </c>
      <c r="U41" cm="1">
        <f t="array" ref="U41">IF(AND($Q41&gt;11,Taulukko2[Kohde]=Aikataulu!O$1),"SKIP",Aikataulu!O41)</f>
        <v>0</v>
      </c>
      <c r="V41" cm="1">
        <f t="array" ref="V41">IF(AND($Q41&gt;11,Taulukko2[Matalin prioriteetti]=Aikataulu!P$1),"SKIP",Aikataulu!P41)</f>
        <v>0</v>
      </c>
      <c r="W41">
        <f t="shared" si="3"/>
        <v>7.2</v>
      </c>
    </row>
    <row r="42" spans="1:23" x14ac:dyDescent="0.35">
      <c r="A42">
        <f>IF(AND(ROW()&gt;'Uusi auto'!C$21,ROW()&lt;'Uusi auto'!C$23),'Uusi auto'!C$7,0)</f>
        <v>3.6</v>
      </c>
      <c r="B42">
        <f>IF(AND(ROW()&gt;'Uusi auto'!D$21,ROW()&lt;'Uusi auto'!D$23),'Uusi auto'!D$7,0)</f>
        <v>3.6</v>
      </c>
      <c r="C42">
        <f>IF(AND(ROW()&gt;'Uusi auto'!E$21,ROW()&lt;'Uusi auto'!E$23),'Uusi auto'!E$7,0)</f>
        <v>0</v>
      </c>
      <c r="D42">
        <f>IF(AND(ROW()&gt;'Uusi auto'!F$21,ROW()&lt;'Uusi auto'!F$23),'Uusi auto'!F$7,0)</f>
        <v>0</v>
      </c>
      <c r="E42">
        <f t="shared" si="0"/>
        <v>7.2</v>
      </c>
      <c r="G42" cm="1">
        <f t="array" ref="G42">IF(AND($E42&gt;11,Taulukko2[Kohde]=Aikataulu!A$1),"SKIP",Aikataulu!A42)</f>
        <v>3.6</v>
      </c>
      <c r="H42" cm="1">
        <f t="array" ref="H42">IF(AND($E42&gt;11,Taulukko2[Matalin prioriteetti]=Aikataulu!B$1),"SKIP",Aikataulu!B42)</f>
        <v>3.6</v>
      </c>
      <c r="I42" cm="1">
        <f t="array" ref="I42">IF(AND($E42&gt;11,Taulukko2[Kohde]=Aikataulu!C$1),"SKIP",Aikataulu!C42)</f>
        <v>0</v>
      </c>
      <c r="J42" cm="1">
        <f t="array" ref="J42">IF(AND($E42&gt;11,Taulukko2[Kohde]=Aikataulu!D$1),"SKIP",Aikataulu!D42)</f>
        <v>0</v>
      </c>
      <c r="K42">
        <f t="shared" si="1"/>
        <v>7.2</v>
      </c>
      <c r="M42">
        <f>IF(AND(ROW()&gt;'Uusi auto'!C$21,ROW()&lt;Z$4),'Uusi auto'!C$7,0)</f>
        <v>3.6</v>
      </c>
      <c r="N42">
        <f>IF(AND(ROW()&gt;'Uusi auto'!D$21,ROW()&lt;AA$4),'Uusi auto'!D$7,0)</f>
        <v>3.6</v>
      </c>
      <c r="O42">
        <f>IF(AND(ROW()&gt;'Uusi auto'!E$21,ROW()&lt;AB$4),'Uusi auto'!E$7,0)</f>
        <v>0</v>
      </c>
      <c r="P42">
        <f>IF(AND(ROW()&gt;'Uusi auto'!F$21,ROW()&lt;AC$4),'Uusi auto'!F$7,0)</f>
        <v>0</v>
      </c>
      <c r="Q42">
        <f t="shared" si="2"/>
        <v>7.2</v>
      </c>
      <c r="S42" cm="1">
        <f t="array" ref="S42">IF(AND($Q42&gt;11,Taulukko2[Kohde]=Aikataulu!M$1),"SKIP",Aikataulu!M42)</f>
        <v>3.6</v>
      </c>
      <c r="T42" cm="1">
        <f t="array" ref="T42">IF(AND($Q42&gt;11,Taulukko2[Matalin prioriteetti]=Aikataulu!N$1),"SKIP",Aikataulu!N42)</f>
        <v>3.6</v>
      </c>
      <c r="U42" cm="1">
        <f t="array" ref="U42">IF(AND($Q42&gt;11,Taulukko2[Kohde]=Aikataulu!O$1),"SKIP",Aikataulu!O42)</f>
        <v>0</v>
      </c>
      <c r="V42" cm="1">
        <f t="array" ref="V42">IF(AND($Q42&gt;11,Taulukko2[Matalin prioriteetti]=Aikataulu!P$1),"SKIP",Aikataulu!P42)</f>
        <v>0</v>
      </c>
      <c r="W42">
        <f t="shared" si="3"/>
        <v>7.2</v>
      </c>
    </row>
    <row r="43" spans="1:23" x14ac:dyDescent="0.35">
      <c r="A43">
        <f>IF(AND(ROW()&gt;'Uusi auto'!C$21,ROW()&lt;'Uusi auto'!C$23),'Uusi auto'!C$7,0)</f>
        <v>3.6</v>
      </c>
      <c r="B43">
        <f>IF(AND(ROW()&gt;'Uusi auto'!D$21,ROW()&lt;'Uusi auto'!D$23),'Uusi auto'!D$7,0)</f>
        <v>3.6</v>
      </c>
      <c r="C43">
        <f>IF(AND(ROW()&gt;'Uusi auto'!E$21,ROW()&lt;'Uusi auto'!E$23),'Uusi auto'!E$7,0)</f>
        <v>0</v>
      </c>
      <c r="D43">
        <f>IF(AND(ROW()&gt;'Uusi auto'!F$21,ROW()&lt;'Uusi auto'!F$23),'Uusi auto'!F$7,0)</f>
        <v>0</v>
      </c>
      <c r="E43">
        <f t="shared" si="0"/>
        <v>7.2</v>
      </c>
      <c r="G43" cm="1">
        <f t="array" ref="G43">IF(AND($E43&gt;11,Taulukko2[Kohde]=Aikataulu!A$1),"SKIP",Aikataulu!A43)</f>
        <v>3.6</v>
      </c>
      <c r="H43" cm="1">
        <f t="array" ref="H43">IF(AND($E43&gt;11,Taulukko2[Matalin prioriteetti]=Aikataulu!B$1),"SKIP",Aikataulu!B43)</f>
        <v>3.6</v>
      </c>
      <c r="I43" cm="1">
        <f t="array" ref="I43">IF(AND($E43&gt;11,Taulukko2[Kohde]=Aikataulu!C$1),"SKIP",Aikataulu!C43)</f>
        <v>0</v>
      </c>
      <c r="J43" cm="1">
        <f t="array" ref="J43">IF(AND($E43&gt;11,Taulukko2[Kohde]=Aikataulu!D$1),"SKIP",Aikataulu!D43)</f>
        <v>0</v>
      </c>
      <c r="K43">
        <f t="shared" si="1"/>
        <v>7.2</v>
      </c>
      <c r="M43">
        <f>IF(AND(ROW()&gt;'Uusi auto'!C$21,ROW()&lt;Z$4),'Uusi auto'!C$7,0)</f>
        <v>3.6</v>
      </c>
      <c r="N43">
        <f>IF(AND(ROW()&gt;'Uusi auto'!D$21,ROW()&lt;AA$4),'Uusi auto'!D$7,0)</f>
        <v>3.6</v>
      </c>
      <c r="O43">
        <f>IF(AND(ROW()&gt;'Uusi auto'!E$21,ROW()&lt;AB$4),'Uusi auto'!E$7,0)</f>
        <v>0</v>
      </c>
      <c r="P43">
        <f>IF(AND(ROW()&gt;'Uusi auto'!F$21,ROW()&lt;AC$4),'Uusi auto'!F$7,0)</f>
        <v>0</v>
      </c>
      <c r="Q43">
        <f t="shared" si="2"/>
        <v>7.2</v>
      </c>
      <c r="S43" cm="1">
        <f t="array" ref="S43">IF(AND($Q43&gt;11,Taulukko2[Kohde]=Aikataulu!M$1),"SKIP",Aikataulu!M43)</f>
        <v>3.6</v>
      </c>
      <c r="T43" cm="1">
        <f t="array" ref="T43">IF(AND($Q43&gt;11,Taulukko2[Matalin prioriteetti]=Aikataulu!N$1),"SKIP",Aikataulu!N43)</f>
        <v>3.6</v>
      </c>
      <c r="U43" cm="1">
        <f t="array" ref="U43">IF(AND($Q43&gt;11,Taulukko2[Kohde]=Aikataulu!O$1),"SKIP",Aikataulu!O43)</f>
        <v>0</v>
      </c>
      <c r="V43" cm="1">
        <f t="array" ref="V43">IF(AND($Q43&gt;11,Taulukko2[Matalin prioriteetti]=Aikataulu!P$1),"SKIP",Aikataulu!P43)</f>
        <v>0</v>
      </c>
      <c r="W43">
        <f t="shared" si="3"/>
        <v>7.2</v>
      </c>
    </row>
    <row r="44" spans="1:23" x14ac:dyDescent="0.35">
      <c r="A44">
        <f>IF(AND(ROW()&gt;'Uusi auto'!C$21,ROW()&lt;'Uusi auto'!C$23),'Uusi auto'!C$7,0)</f>
        <v>3.6</v>
      </c>
      <c r="B44">
        <f>IF(AND(ROW()&gt;'Uusi auto'!D$21,ROW()&lt;'Uusi auto'!D$23),'Uusi auto'!D$7,0)</f>
        <v>3.6</v>
      </c>
      <c r="C44">
        <f>IF(AND(ROW()&gt;'Uusi auto'!E$21,ROW()&lt;'Uusi auto'!E$23),'Uusi auto'!E$7,0)</f>
        <v>0</v>
      </c>
      <c r="D44">
        <f>IF(AND(ROW()&gt;'Uusi auto'!F$21,ROW()&lt;'Uusi auto'!F$23),'Uusi auto'!F$7,0)</f>
        <v>0</v>
      </c>
      <c r="E44">
        <f t="shared" si="0"/>
        <v>7.2</v>
      </c>
      <c r="G44" cm="1">
        <f t="array" ref="G44">IF(AND($E44&gt;11,Taulukko2[Kohde]=Aikataulu!A$1),"SKIP",Aikataulu!A44)</f>
        <v>3.6</v>
      </c>
      <c r="H44" cm="1">
        <f t="array" ref="H44">IF(AND($E44&gt;11,Taulukko2[Matalin prioriteetti]=Aikataulu!B$1),"SKIP",Aikataulu!B44)</f>
        <v>3.6</v>
      </c>
      <c r="I44" cm="1">
        <f t="array" ref="I44">IF(AND($E44&gt;11,Taulukko2[Kohde]=Aikataulu!C$1),"SKIP",Aikataulu!C44)</f>
        <v>0</v>
      </c>
      <c r="J44" cm="1">
        <f t="array" ref="J44">IF(AND($E44&gt;11,Taulukko2[Kohde]=Aikataulu!D$1),"SKIP",Aikataulu!D44)</f>
        <v>0</v>
      </c>
      <c r="K44">
        <f t="shared" si="1"/>
        <v>7.2</v>
      </c>
      <c r="M44">
        <f>IF(AND(ROW()&gt;'Uusi auto'!C$21,ROW()&lt;Z$4),'Uusi auto'!C$7,0)</f>
        <v>3.6</v>
      </c>
      <c r="N44">
        <f>IF(AND(ROW()&gt;'Uusi auto'!D$21,ROW()&lt;AA$4),'Uusi auto'!D$7,0)</f>
        <v>3.6</v>
      </c>
      <c r="O44">
        <f>IF(AND(ROW()&gt;'Uusi auto'!E$21,ROW()&lt;AB$4),'Uusi auto'!E$7,0)</f>
        <v>0</v>
      </c>
      <c r="P44">
        <f>IF(AND(ROW()&gt;'Uusi auto'!F$21,ROW()&lt;AC$4),'Uusi auto'!F$7,0)</f>
        <v>0</v>
      </c>
      <c r="Q44">
        <f t="shared" si="2"/>
        <v>7.2</v>
      </c>
      <c r="S44" cm="1">
        <f t="array" ref="S44">IF(AND($Q44&gt;11,Taulukko2[Kohde]=Aikataulu!M$1),"SKIP",Aikataulu!M44)</f>
        <v>3.6</v>
      </c>
      <c r="T44" cm="1">
        <f t="array" ref="T44">IF(AND($Q44&gt;11,Taulukko2[Matalin prioriteetti]=Aikataulu!N$1),"SKIP",Aikataulu!N44)</f>
        <v>3.6</v>
      </c>
      <c r="U44" cm="1">
        <f t="array" ref="U44">IF(AND($Q44&gt;11,Taulukko2[Kohde]=Aikataulu!O$1),"SKIP",Aikataulu!O44)</f>
        <v>0</v>
      </c>
      <c r="V44" cm="1">
        <f t="array" ref="V44">IF(AND($Q44&gt;11,Taulukko2[Matalin prioriteetti]=Aikataulu!P$1),"SKIP",Aikataulu!P44)</f>
        <v>0</v>
      </c>
      <c r="W44">
        <f t="shared" si="3"/>
        <v>7.2</v>
      </c>
    </row>
    <row r="45" spans="1:23" x14ac:dyDescent="0.35">
      <c r="A45">
        <f>IF(AND(ROW()&gt;'Uusi auto'!C$21,ROW()&lt;'Uusi auto'!C$23),'Uusi auto'!C$7,0)</f>
        <v>3.6</v>
      </c>
      <c r="B45">
        <f>IF(AND(ROW()&gt;'Uusi auto'!D$21,ROW()&lt;'Uusi auto'!D$23),'Uusi auto'!D$7,0)</f>
        <v>3.6</v>
      </c>
      <c r="C45">
        <f>IF(AND(ROW()&gt;'Uusi auto'!E$21,ROW()&lt;'Uusi auto'!E$23),'Uusi auto'!E$7,0)</f>
        <v>0</v>
      </c>
      <c r="D45">
        <f>IF(AND(ROW()&gt;'Uusi auto'!F$21,ROW()&lt;'Uusi auto'!F$23),'Uusi auto'!F$7,0)</f>
        <v>0</v>
      </c>
      <c r="E45">
        <f t="shared" si="0"/>
        <v>7.2</v>
      </c>
      <c r="G45" cm="1">
        <f t="array" ref="G45">IF(AND($E45&gt;11,Taulukko2[Kohde]=Aikataulu!A$1),"SKIP",Aikataulu!A45)</f>
        <v>3.6</v>
      </c>
      <c r="H45" cm="1">
        <f t="array" ref="H45">IF(AND($E45&gt;11,Taulukko2[Matalin prioriteetti]=Aikataulu!B$1),"SKIP",Aikataulu!B45)</f>
        <v>3.6</v>
      </c>
      <c r="I45" cm="1">
        <f t="array" ref="I45">IF(AND($E45&gt;11,Taulukko2[Kohde]=Aikataulu!C$1),"SKIP",Aikataulu!C45)</f>
        <v>0</v>
      </c>
      <c r="J45" cm="1">
        <f t="array" ref="J45">IF(AND($E45&gt;11,Taulukko2[Kohde]=Aikataulu!D$1),"SKIP",Aikataulu!D45)</f>
        <v>0</v>
      </c>
      <c r="K45">
        <f t="shared" si="1"/>
        <v>7.2</v>
      </c>
      <c r="M45">
        <f>IF(AND(ROW()&gt;'Uusi auto'!C$21,ROW()&lt;Z$4),'Uusi auto'!C$7,0)</f>
        <v>3.6</v>
      </c>
      <c r="N45">
        <f>IF(AND(ROW()&gt;'Uusi auto'!D$21,ROW()&lt;AA$4),'Uusi auto'!D$7,0)</f>
        <v>3.6</v>
      </c>
      <c r="O45">
        <f>IF(AND(ROW()&gt;'Uusi auto'!E$21,ROW()&lt;AB$4),'Uusi auto'!E$7,0)</f>
        <v>0</v>
      </c>
      <c r="P45">
        <f>IF(AND(ROW()&gt;'Uusi auto'!F$21,ROW()&lt;AC$4),'Uusi auto'!F$7,0)</f>
        <v>0</v>
      </c>
      <c r="Q45">
        <f t="shared" si="2"/>
        <v>7.2</v>
      </c>
      <c r="S45" cm="1">
        <f t="array" ref="S45">IF(AND($Q45&gt;11,Taulukko2[Kohde]=Aikataulu!M$1),"SKIP",Aikataulu!M45)</f>
        <v>3.6</v>
      </c>
      <c r="T45" cm="1">
        <f t="array" ref="T45">IF(AND($Q45&gt;11,Taulukko2[Matalin prioriteetti]=Aikataulu!N$1),"SKIP",Aikataulu!N45)</f>
        <v>3.6</v>
      </c>
      <c r="U45" cm="1">
        <f t="array" ref="U45">IF(AND($Q45&gt;11,Taulukko2[Kohde]=Aikataulu!O$1),"SKIP",Aikataulu!O45)</f>
        <v>0</v>
      </c>
      <c r="V45" cm="1">
        <f t="array" ref="V45">IF(AND($Q45&gt;11,Taulukko2[Matalin prioriteetti]=Aikataulu!P$1),"SKIP",Aikataulu!P45)</f>
        <v>0</v>
      </c>
      <c r="W45">
        <f t="shared" si="3"/>
        <v>7.2</v>
      </c>
    </row>
    <row r="46" spans="1:23" x14ac:dyDescent="0.35">
      <c r="A46">
        <f>IF(AND(ROW()&gt;'Uusi auto'!C$21,ROW()&lt;'Uusi auto'!C$23),'Uusi auto'!C$7,0)</f>
        <v>3.6</v>
      </c>
      <c r="B46">
        <f>IF(AND(ROW()&gt;'Uusi auto'!D$21,ROW()&lt;'Uusi auto'!D$23),'Uusi auto'!D$7,0)</f>
        <v>3.6</v>
      </c>
      <c r="C46">
        <f>IF(AND(ROW()&gt;'Uusi auto'!E$21,ROW()&lt;'Uusi auto'!E$23),'Uusi auto'!E$7,0)</f>
        <v>0</v>
      </c>
      <c r="D46">
        <f>IF(AND(ROW()&gt;'Uusi auto'!F$21,ROW()&lt;'Uusi auto'!F$23),'Uusi auto'!F$7,0)</f>
        <v>0</v>
      </c>
      <c r="E46">
        <f t="shared" si="0"/>
        <v>7.2</v>
      </c>
      <c r="G46" cm="1">
        <f t="array" ref="G46">IF(AND($E46&gt;11,Taulukko2[Kohde]=Aikataulu!A$1),"SKIP",Aikataulu!A46)</f>
        <v>3.6</v>
      </c>
      <c r="H46" cm="1">
        <f t="array" ref="H46">IF(AND($E46&gt;11,Taulukko2[Matalin prioriteetti]=Aikataulu!B$1),"SKIP",Aikataulu!B46)</f>
        <v>3.6</v>
      </c>
      <c r="I46" cm="1">
        <f t="array" ref="I46">IF(AND($E46&gt;11,Taulukko2[Kohde]=Aikataulu!C$1),"SKIP",Aikataulu!C46)</f>
        <v>0</v>
      </c>
      <c r="J46" cm="1">
        <f t="array" ref="J46">IF(AND($E46&gt;11,Taulukko2[Kohde]=Aikataulu!D$1),"SKIP",Aikataulu!D46)</f>
        <v>0</v>
      </c>
      <c r="K46">
        <f t="shared" si="1"/>
        <v>7.2</v>
      </c>
      <c r="M46">
        <f>IF(AND(ROW()&gt;'Uusi auto'!C$21,ROW()&lt;Z$4),'Uusi auto'!C$7,0)</f>
        <v>3.6</v>
      </c>
      <c r="N46">
        <f>IF(AND(ROW()&gt;'Uusi auto'!D$21,ROW()&lt;AA$4),'Uusi auto'!D$7,0)</f>
        <v>3.6</v>
      </c>
      <c r="O46">
        <f>IF(AND(ROW()&gt;'Uusi auto'!E$21,ROW()&lt;AB$4),'Uusi auto'!E$7,0)</f>
        <v>0</v>
      </c>
      <c r="P46">
        <f>IF(AND(ROW()&gt;'Uusi auto'!F$21,ROW()&lt;AC$4),'Uusi auto'!F$7,0)</f>
        <v>0</v>
      </c>
      <c r="Q46">
        <f t="shared" si="2"/>
        <v>7.2</v>
      </c>
      <c r="S46" cm="1">
        <f t="array" ref="S46">IF(AND($Q46&gt;11,Taulukko2[Kohde]=Aikataulu!M$1),"SKIP",Aikataulu!M46)</f>
        <v>3.6</v>
      </c>
      <c r="T46" cm="1">
        <f t="array" ref="T46">IF(AND($Q46&gt;11,Taulukko2[Matalin prioriteetti]=Aikataulu!N$1),"SKIP",Aikataulu!N46)</f>
        <v>3.6</v>
      </c>
      <c r="U46" cm="1">
        <f t="array" ref="U46">IF(AND($Q46&gt;11,Taulukko2[Kohde]=Aikataulu!O$1),"SKIP",Aikataulu!O46)</f>
        <v>0</v>
      </c>
      <c r="V46" cm="1">
        <f t="array" ref="V46">IF(AND($Q46&gt;11,Taulukko2[Matalin prioriteetti]=Aikataulu!P$1),"SKIP",Aikataulu!P46)</f>
        <v>0</v>
      </c>
      <c r="W46">
        <f t="shared" si="3"/>
        <v>7.2</v>
      </c>
    </row>
    <row r="47" spans="1:23" x14ac:dyDescent="0.35">
      <c r="A47">
        <f>IF(AND(ROW()&gt;'Uusi auto'!C$21,ROW()&lt;'Uusi auto'!C$23),'Uusi auto'!C$7,0)</f>
        <v>3.6</v>
      </c>
      <c r="B47">
        <f>IF(AND(ROW()&gt;'Uusi auto'!D$21,ROW()&lt;'Uusi auto'!D$23),'Uusi auto'!D$7,0)</f>
        <v>3.6</v>
      </c>
      <c r="C47">
        <f>IF(AND(ROW()&gt;'Uusi auto'!E$21,ROW()&lt;'Uusi auto'!E$23),'Uusi auto'!E$7,0)</f>
        <v>0</v>
      </c>
      <c r="D47">
        <f>IF(AND(ROW()&gt;'Uusi auto'!F$21,ROW()&lt;'Uusi auto'!F$23),'Uusi auto'!F$7,0)</f>
        <v>0</v>
      </c>
      <c r="E47">
        <f t="shared" si="0"/>
        <v>7.2</v>
      </c>
      <c r="G47" cm="1">
        <f t="array" ref="G47">IF(AND($E47&gt;11,Taulukko2[Kohde]=Aikataulu!A$1),"SKIP",Aikataulu!A47)</f>
        <v>3.6</v>
      </c>
      <c r="H47" cm="1">
        <f t="array" ref="H47">IF(AND($E47&gt;11,Taulukko2[Matalin prioriteetti]=Aikataulu!B$1),"SKIP",Aikataulu!B47)</f>
        <v>3.6</v>
      </c>
      <c r="I47" cm="1">
        <f t="array" ref="I47">IF(AND($E47&gt;11,Taulukko2[Kohde]=Aikataulu!C$1),"SKIP",Aikataulu!C47)</f>
        <v>0</v>
      </c>
      <c r="J47" cm="1">
        <f t="array" ref="J47">IF(AND($E47&gt;11,Taulukko2[Kohde]=Aikataulu!D$1),"SKIP",Aikataulu!D47)</f>
        <v>0</v>
      </c>
      <c r="K47">
        <f t="shared" si="1"/>
        <v>7.2</v>
      </c>
      <c r="M47">
        <f>IF(AND(ROW()&gt;'Uusi auto'!C$21,ROW()&lt;Z$4),'Uusi auto'!C$7,0)</f>
        <v>3.6</v>
      </c>
      <c r="N47">
        <f>IF(AND(ROW()&gt;'Uusi auto'!D$21,ROW()&lt;AA$4),'Uusi auto'!D$7,0)</f>
        <v>3.6</v>
      </c>
      <c r="O47">
        <f>IF(AND(ROW()&gt;'Uusi auto'!E$21,ROW()&lt;AB$4),'Uusi auto'!E$7,0)</f>
        <v>0</v>
      </c>
      <c r="P47">
        <f>IF(AND(ROW()&gt;'Uusi auto'!F$21,ROW()&lt;AC$4),'Uusi auto'!F$7,0)</f>
        <v>0</v>
      </c>
      <c r="Q47">
        <f t="shared" si="2"/>
        <v>7.2</v>
      </c>
      <c r="S47" cm="1">
        <f t="array" ref="S47">IF(AND($Q47&gt;11,Taulukko2[Kohde]=Aikataulu!M$1),"SKIP",Aikataulu!M47)</f>
        <v>3.6</v>
      </c>
      <c r="T47" cm="1">
        <f t="array" ref="T47">IF(AND($Q47&gt;11,Taulukko2[Matalin prioriteetti]=Aikataulu!N$1),"SKIP",Aikataulu!N47)</f>
        <v>3.6</v>
      </c>
      <c r="U47" cm="1">
        <f t="array" ref="U47">IF(AND($Q47&gt;11,Taulukko2[Kohde]=Aikataulu!O$1),"SKIP",Aikataulu!O47)</f>
        <v>0</v>
      </c>
      <c r="V47" cm="1">
        <f t="array" ref="V47">IF(AND($Q47&gt;11,Taulukko2[Matalin prioriteetti]=Aikataulu!P$1),"SKIP",Aikataulu!P47)</f>
        <v>0</v>
      </c>
      <c r="W47">
        <f t="shared" si="3"/>
        <v>7.2</v>
      </c>
    </row>
    <row r="48" spans="1:23" x14ac:dyDescent="0.35">
      <c r="A48">
        <f>IF(AND(ROW()&gt;'Uusi auto'!C$21,ROW()&lt;'Uusi auto'!C$23),'Uusi auto'!C$7,0)</f>
        <v>3.6</v>
      </c>
      <c r="B48">
        <f>IF(AND(ROW()&gt;'Uusi auto'!D$21,ROW()&lt;'Uusi auto'!D$23),'Uusi auto'!D$7,0)</f>
        <v>3.6</v>
      </c>
      <c r="C48">
        <f>IF(AND(ROW()&gt;'Uusi auto'!E$21,ROW()&lt;'Uusi auto'!E$23),'Uusi auto'!E$7,0)</f>
        <v>0</v>
      </c>
      <c r="D48">
        <f>IF(AND(ROW()&gt;'Uusi auto'!F$21,ROW()&lt;'Uusi auto'!F$23),'Uusi auto'!F$7,0)</f>
        <v>0</v>
      </c>
      <c r="E48">
        <f t="shared" si="0"/>
        <v>7.2</v>
      </c>
      <c r="G48" cm="1">
        <f t="array" ref="G48">IF(AND($E48&gt;11,Taulukko2[Kohde]=Aikataulu!A$1),"SKIP",Aikataulu!A48)</f>
        <v>3.6</v>
      </c>
      <c r="H48" cm="1">
        <f t="array" ref="H48">IF(AND($E48&gt;11,Taulukko2[Matalin prioriteetti]=Aikataulu!B$1),"SKIP",Aikataulu!B48)</f>
        <v>3.6</v>
      </c>
      <c r="I48" cm="1">
        <f t="array" ref="I48">IF(AND($E48&gt;11,Taulukko2[Kohde]=Aikataulu!C$1),"SKIP",Aikataulu!C48)</f>
        <v>0</v>
      </c>
      <c r="J48" cm="1">
        <f t="array" ref="J48">IF(AND($E48&gt;11,Taulukko2[Kohde]=Aikataulu!D$1),"SKIP",Aikataulu!D48)</f>
        <v>0</v>
      </c>
      <c r="K48">
        <f t="shared" si="1"/>
        <v>7.2</v>
      </c>
      <c r="M48">
        <f>IF(AND(ROW()&gt;'Uusi auto'!C$21,ROW()&lt;Z$4),'Uusi auto'!C$7,0)</f>
        <v>3.6</v>
      </c>
      <c r="N48">
        <f>IF(AND(ROW()&gt;'Uusi auto'!D$21,ROW()&lt;AA$4),'Uusi auto'!D$7,0)</f>
        <v>3.6</v>
      </c>
      <c r="O48">
        <f>IF(AND(ROW()&gt;'Uusi auto'!E$21,ROW()&lt;AB$4),'Uusi auto'!E$7,0)</f>
        <v>0</v>
      </c>
      <c r="P48">
        <f>IF(AND(ROW()&gt;'Uusi auto'!F$21,ROW()&lt;AC$4),'Uusi auto'!F$7,0)</f>
        <v>0</v>
      </c>
      <c r="Q48">
        <f t="shared" si="2"/>
        <v>7.2</v>
      </c>
      <c r="S48" cm="1">
        <f t="array" ref="S48">IF(AND($Q48&gt;11,Taulukko2[Kohde]=Aikataulu!M$1),"SKIP",Aikataulu!M48)</f>
        <v>3.6</v>
      </c>
      <c r="T48" cm="1">
        <f t="array" ref="T48">IF(AND($Q48&gt;11,Taulukko2[Matalin prioriteetti]=Aikataulu!N$1),"SKIP",Aikataulu!N48)</f>
        <v>3.6</v>
      </c>
      <c r="U48" cm="1">
        <f t="array" ref="U48">IF(AND($Q48&gt;11,Taulukko2[Kohde]=Aikataulu!O$1),"SKIP",Aikataulu!O48)</f>
        <v>0</v>
      </c>
      <c r="V48" cm="1">
        <f t="array" ref="V48">IF(AND($Q48&gt;11,Taulukko2[Matalin prioriteetti]=Aikataulu!P$1),"SKIP",Aikataulu!P48)</f>
        <v>0</v>
      </c>
      <c r="W48">
        <f t="shared" si="3"/>
        <v>7.2</v>
      </c>
    </row>
    <row r="49" spans="1:23" x14ac:dyDescent="0.35">
      <c r="A49">
        <f>IF(AND(ROW()&gt;'Uusi auto'!C$21,ROW()&lt;'Uusi auto'!C$23),'Uusi auto'!C$7,0)</f>
        <v>3.6</v>
      </c>
      <c r="B49">
        <f>IF(AND(ROW()&gt;'Uusi auto'!D$21,ROW()&lt;'Uusi auto'!D$23),'Uusi auto'!D$7,0)</f>
        <v>3.6</v>
      </c>
      <c r="C49">
        <f>IF(AND(ROW()&gt;'Uusi auto'!E$21,ROW()&lt;'Uusi auto'!E$23),'Uusi auto'!E$7,0)</f>
        <v>0</v>
      </c>
      <c r="D49">
        <f>IF(AND(ROW()&gt;'Uusi auto'!F$21,ROW()&lt;'Uusi auto'!F$23),'Uusi auto'!F$7,0)</f>
        <v>0</v>
      </c>
      <c r="E49">
        <f t="shared" si="0"/>
        <v>7.2</v>
      </c>
      <c r="G49" cm="1">
        <f t="array" ref="G49">IF(AND($E49&gt;11,Taulukko2[Kohde]=Aikataulu!A$1),"SKIP",Aikataulu!A49)</f>
        <v>3.6</v>
      </c>
      <c r="H49" cm="1">
        <f t="array" ref="H49">IF(AND($E49&gt;11,Taulukko2[Matalin prioriteetti]=Aikataulu!B$1),"SKIP",Aikataulu!B49)</f>
        <v>3.6</v>
      </c>
      <c r="I49" cm="1">
        <f t="array" ref="I49">IF(AND($E49&gt;11,Taulukko2[Kohde]=Aikataulu!C$1),"SKIP",Aikataulu!C49)</f>
        <v>0</v>
      </c>
      <c r="J49" cm="1">
        <f t="array" ref="J49">IF(AND($E49&gt;11,Taulukko2[Kohde]=Aikataulu!D$1),"SKIP",Aikataulu!D49)</f>
        <v>0</v>
      </c>
      <c r="K49">
        <f t="shared" si="1"/>
        <v>7.2</v>
      </c>
      <c r="M49">
        <f>IF(AND(ROW()&gt;'Uusi auto'!C$21,ROW()&lt;Z$4),'Uusi auto'!C$7,0)</f>
        <v>3.6</v>
      </c>
      <c r="N49">
        <f>IF(AND(ROW()&gt;'Uusi auto'!D$21,ROW()&lt;AA$4),'Uusi auto'!D$7,0)</f>
        <v>3.6</v>
      </c>
      <c r="O49">
        <f>IF(AND(ROW()&gt;'Uusi auto'!E$21,ROW()&lt;AB$4),'Uusi auto'!E$7,0)</f>
        <v>0</v>
      </c>
      <c r="P49">
        <f>IF(AND(ROW()&gt;'Uusi auto'!F$21,ROW()&lt;AC$4),'Uusi auto'!F$7,0)</f>
        <v>0</v>
      </c>
      <c r="Q49">
        <f t="shared" si="2"/>
        <v>7.2</v>
      </c>
      <c r="S49" cm="1">
        <f t="array" ref="S49">IF(AND($Q49&gt;11,Taulukko2[Kohde]=Aikataulu!M$1),"SKIP",Aikataulu!M49)</f>
        <v>3.6</v>
      </c>
      <c r="T49" cm="1">
        <f t="array" ref="T49">IF(AND($Q49&gt;11,Taulukko2[Matalin prioriteetti]=Aikataulu!N$1),"SKIP",Aikataulu!N49)</f>
        <v>3.6</v>
      </c>
      <c r="U49" cm="1">
        <f t="array" ref="U49">IF(AND($Q49&gt;11,Taulukko2[Kohde]=Aikataulu!O$1),"SKIP",Aikataulu!O49)</f>
        <v>0</v>
      </c>
      <c r="V49" cm="1">
        <f t="array" ref="V49">IF(AND($Q49&gt;11,Taulukko2[Matalin prioriteetti]=Aikataulu!P$1),"SKIP",Aikataulu!P49)</f>
        <v>0</v>
      </c>
      <c r="W49">
        <f t="shared" si="3"/>
        <v>7.2</v>
      </c>
    </row>
    <row r="50" spans="1:23" x14ac:dyDescent="0.35">
      <c r="A50">
        <f>IF(AND(ROW()&gt;'Uusi auto'!C$21,ROW()&lt;'Uusi auto'!C$23),'Uusi auto'!C$7,0)</f>
        <v>3.6</v>
      </c>
      <c r="B50">
        <f>IF(AND(ROW()&gt;'Uusi auto'!D$21,ROW()&lt;'Uusi auto'!D$23),'Uusi auto'!D$7,0)</f>
        <v>3.6</v>
      </c>
      <c r="C50">
        <f>IF(AND(ROW()&gt;'Uusi auto'!E$21,ROW()&lt;'Uusi auto'!E$23),'Uusi auto'!E$7,0)</f>
        <v>0</v>
      </c>
      <c r="D50">
        <f>IF(AND(ROW()&gt;'Uusi auto'!F$21,ROW()&lt;'Uusi auto'!F$23),'Uusi auto'!F$7,0)</f>
        <v>0</v>
      </c>
      <c r="E50">
        <f t="shared" si="0"/>
        <v>7.2</v>
      </c>
      <c r="G50" cm="1">
        <f t="array" ref="G50">IF(AND($E50&gt;11,Taulukko2[Kohde]=Aikataulu!A$1),"SKIP",Aikataulu!A50)</f>
        <v>3.6</v>
      </c>
      <c r="H50" cm="1">
        <f t="array" ref="H50">IF(AND($E50&gt;11,Taulukko2[Matalin prioriteetti]=Aikataulu!B$1),"SKIP",Aikataulu!B50)</f>
        <v>3.6</v>
      </c>
      <c r="I50" cm="1">
        <f t="array" ref="I50">IF(AND($E50&gt;11,Taulukko2[Kohde]=Aikataulu!C$1),"SKIP",Aikataulu!C50)</f>
        <v>0</v>
      </c>
      <c r="J50" cm="1">
        <f t="array" ref="J50">IF(AND($E50&gt;11,Taulukko2[Kohde]=Aikataulu!D$1),"SKIP",Aikataulu!D50)</f>
        <v>0</v>
      </c>
      <c r="K50">
        <f t="shared" si="1"/>
        <v>7.2</v>
      </c>
      <c r="M50">
        <f>IF(AND(ROW()&gt;'Uusi auto'!C$21,ROW()&lt;Z$4),'Uusi auto'!C$7,0)</f>
        <v>3.6</v>
      </c>
      <c r="N50">
        <f>IF(AND(ROW()&gt;'Uusi auto'!D$21,ROW()&lt;AA$4),'Uusi auto'!D$7,0)</f>
        <v>3.6</v>
      </c>
      <c r="O50">
        <f>IF(AND(ROW()&gt;'Uusi auto'!E$21,ROW()&lt;AB$4),'Uusi auto'!E$7,0)</f>
        <v>0</v>
      </c>
      <c r="P50">
        <f>IF(AND(ROW()&gt;'Uusi auto'!F$21,ROW()&lt;AC$4),'Uusi auto'!F$7,0)</f>
        <v>0</v>
      </c>
      <c r="Q50">
        <f t="shared" si="2"/>
        <v>7.2</v>
      </c>
      <c r="S50" cm="1">
        <f t="array" ref="S50">IF(AND($Q50&gt;11,Taulukko2[Kohde]=Aikataulu!M$1),"SKIP",Aikataulu!M50)</f>
        <v>3.6</v>
      </c>
      <c r="T50" cm="1">
        <f t="array" ref="T50">IF(AND($Q50&gt;11,Taulukko2[Matalin prioriteetti]=Aikataulu!N$1),"SKIP",Aikataulu!N50)</f>
        <v>3.6</v>
      </c>
      <c r="U50" cm="1">
        <f t="array" ref="U50">IF(AND($Q50&gt;11,Taulukko2[Kohde]=Aikataulu!O$1),"SKIP",Aikataulu!O50)</f>
        <v>0</v>
      </c>
      <c r="V50" cm="1">
        <f t="array" ref="V50">IF(AND($Q50&gt;11,Taulukko2[Matalin prioriteetti]=Aikataulu!P$1),"SKIP",Aikataulu!P50)</f>
        <v>0</v>
      </c>
      <c r="W50">
        <f t="shared" si="3"/>
        <v>7.2</v>
      </c>
    </row>
    <row r="51" spans="1:23" x14ac:dyDescent="0.35">
      <c r="A51">
        <f>IF(AND(ROW()&gt;'Uusi auto'!C$21,ROW()&lt;'Uusi auto'!C$23),'Uusi auto'!C$7,0)</f>
        <v>3.6</v>
      </c>
      <c r="B51">
        <f>IF(AND(ROW()&gt;'Uusi auto'!D$21,ROW()&lt;'Uusi auto'!D$23),'Uusi auto'!D$7,0)</f>
        <v>3.6</v>
      </c>
      <c r="C51">
        <f>IF(AND(ROW()&gt;'Uusi auto'!E$21,ROW()&lt;'Uusi auto'!E$23),'Uusi auto'!E$7,0)</f>
        <v>0</v>
      </c>
      <c r="D51">
        <f>IF(AND(ROW()&gt;'Uusi auto'!F$21,ROW()&lt;'Uusi auto'!F$23),'Uusi auto'!F$7,0)</f>
        <v>0</v>
      </c>
      <c r="E51">
        <f t="shared" si="0"/>
        <v>7.2</v>
      </c>
      <c r="G51" cm="1">
        <f t="array" ref="G51">IF(AND($E51&gt;11,Taulukko2[Kohde]=Aikataulu!A$1),"SKIP",Aikataulu!A51)</f>
        <v>3.6</v>
      </c>
      <c r="H51" cm="1">
        <f t="array" ref="H51">IF(AND($E51&gt;11,Taulukko2[Matalin prioriteetti]=Aikataulu!B$1),"SKIP",Aikataulu!B51)</f>
        <v>3.6</v>
      </c>
      <c r="I51" cm="1">
        <f t="array" ref="I51">IF(AND($E51&gt;11,Taulukko2[Kohde]=Aikataulu!C$1),"SKIP",Aikataulu!C51)</f>
        <v>0</v>
      </c>
      <c r="J51" cm="1">
        <f t="array" ref="J51">IF(AND($E51&gt;11,Taulukko2[Kohde]=Aikataulu!D$1),"SKIP",Aikataulu!D51)</f>
        <v>0</v>
      </c>
      <c r="K51">
        <f t="shared" si="1"/>
        <v>7.2</v>
      </c>
      <c r="M51">
        <f>IF(AND(ROW()&gt;'Uusi auto'!C$21,ROW()&lt;Z$4),'Uusi auto'!C$7,0)</f>
        <v>3.6</v>
      </c>
      <c r="N51">
        <f>IF(AND(ROW()&gt;'Uusi auto'!D$21,ROW()&lt;AA$4),'Uusi auto'!D$7,0)</f>
        <v>3.6</v>
      </c>
      <c r="O51">
        <f>IF(AND(ROW()&gt;'Uusi auto'!E$21,ROW()&lt;AB$4),'Uusi auto'!E$7,0)</f>
        <v>0</v>
      </c>
      <c r="P51">
        <f>IF(AND(ROW()&gt;'Uusi auto'!F$21,ROW()&lt;AC$4),'Uusi auto'!F$7,0)</f>
        <v>0</v>
      </c>
      <c r="Q51">
        <f t="shared" si="2"/>
        <v>7.2</v>
      </c>
      <c r="S51" cm="1">
        <f t="array" ref="S51">IF(AND($Q51&gt;11,Taulukko2[Kohde]=Aikataulu!M$1),"SKIP",Aikataulu!M51)</f>
        <v>3.6</v>
      </c>
      <c r="T51" cm="1">
        <f t="array" ref="T51">IF(AND($Q51&gt;11,Taulukko2[Matalin prioriteetti]=Aikataulu!N$1),"SKIP",Aikataulu!N51)</f>
        <v>3.6</v>
      </c>
      <c r="U51" cm="1">
        <f t="array" ref="U51">IF(AND($Q51&gt;11,Taulukko2[Kohde]=Aikataulu!O$1),"SKIP",Aikataulu!O51)</f>
        <v>0</v>
      </c>
      <c r="V51" cm="1">
        <f t="array" ref="V51">IF(AND($Q51&gt;11,Taulukko2[Matalin prioriteetti]=Aikataulu!P$1),"SKIP",Aikataulu!P51)</f>
        <v>0</v>
      </c>
      <c r="W51">
        <f t="shared" si="3"/>
        <v>7.2</v>
      </c>
    </row>
    <row r="52" spans="1:23" x14ac:dyDescent="0.35">
      <c r="A52">
        <f>IF(AND(ROW()&gt;'Uusi auto'!C$21,ROW()&lt;'Uusi auto'!C$23),'Uusi auto'!C$7,0)</f>
        <v>3.6</v>
      </c>
      <c r="B52">
        <f>IF(AND(ROW()&gt;'Uusi auto'!D$21,ROW()&lt;'Uusi auto'!D$23),'Uusi auto'!D$7,0)</f>
        <v>3.6</v>
      </c>
      <c r="C52">
        <f>IF(AND(ROW()&gt;'Uusi auto'!E$21,ROW()&lt;'Uusi auto'!E$23),'Uusi auto'!E$7,0)</f>
        <v>0</v>
      </c>
      <c r="D52">
        <f>IF(AND(ROW()&gt;'Uusi auto'!F$21,ROW()&lt;'Uusi auto'!F$23),'Uusi auto'!F$7,0)</f>
        <v>0</v>
      </c>
      <c r="E52">
        <f t="shared" si="0"/>
        <v>7.2</v>
      </c>
      <c r="G52" cm="1">
        <f t="array" ref="G52">IF(AND($E52&gt;11,Taulukko2[Kohde]=Aikataulu!A$1),"SKIP",Aikataulu!A52)</f>
        <v>3.6</v>
      </c>
      <c r="H52" cm="1">
        <f t="array" ref="H52">IF(AND($E52&gt;11,Taulukko2[Matalin prioriteetti]=Aikataulu!B$1),"SKIP",Aikataulu!B52)</f>
        <v>3.6</v>
      </c>
      <c r="I52" cm="1">
        <f t="array" ref="I52">IF(AND($E52&gt;11,Taulukko2[Kohde]=Aikataulu!C$1),"SKIP",Aikataulu!C52)</f>
        <v>0</v>
      </c>
      <c r="J52" cm="1">
        <f t="array" ref="J52">IF(AND($E52&gt;11,Taulukko2[Kohde]=Aikataulu!D$1),"SKIP",Aikataulu!D52)</f>
        <v>0</v>
      </c>
      <c r="K52">
        <f t="shared" si="1"/>
        <v>7.2</v>
      </c>
      <c r="M52">
        <f>IF(AND(ROW()&gt;'Uusi auto'!C$21,ROW()&lt;Z$4),'Uusi auto'!C$7,0)</f>
        <v>3.6</v>
      </c>
      <c r="N52">
        <f>IF(AND(ROW()&gt;'Uusi auto'!D$21,ROW()&lt;AA$4),'Uusi auto'!D$7,0)</f>
        <v>3.6</v>
      </c>
      <c r="O52">
        <f>IF(AND(ROW()&gt;'Uusi auto'!E$21,ROW()&lt;AB$4),'Uusi auto'!E$7,0)</f>
        <v>0</v>
      </c>
      <c r="P52">
        <f>IF(AND(ROW()&gt;'Uusi auto'!F$21,ROW()&lt;AC$4),'Uusi auto'!F$7,0)</f>
        <v>0</v>
      </c>
      <c r="Q52">
        <f t="shared" si="2"/>
        <v>7.2</v>
      </c>
      <c r="S52" cm="1">
        <f t="array" ref="S52">IF(AND($Q52&gt;11,Taulukko2[Kohde]=Aikataulu!M$1),"SKIP",Aikataulu!M52)</f>
        <v>3.6</v>
      </c>
      <c r="T52" cm="1">
        <f t="array" ref="T52">IF(AND($Q52&gt;11,Taulukko2[Matalin prioriteetti]=Aikataulu!N$1),"SKIP",Aikataulu!N52)</f>
        <v>3.6</v>
      </c>
      <c r="U52" cm="1">
        <f t="array" ref="U52">IF(AND($Q52&gt;11,Taulukko2[Kohde]=Aikataulu!O$1),"SKIP",Aikataulu!O52)</f>
        <v>0</v>
      </c>
      <c r="V52" cm="1">
        <f t="array" ref="V52">IF(AND($Q52&gt;11,Taulukko2[Matalin prioriteetti]=Aikataulu!P$1),"SKIP",Aikataulu!P52)</f>
        <v>0</v>
      </c>
      <c r="W52">
        <f t="shared" si="3"/>
        <v>7.2</v>
      </c>
    </row>
    <row r="53" spans="1:23" x14ac:dyDescent="0.35">
      <c r="A53">
        <f>IF(AND(ROW()&gt;'Uusi auto'!C$21,ROW()&lt;'Uusi auto'!C$23),'Uusi auto'!C$7,0)</f>
        <v>3.6</v>
      </c>
      <c r="B53">
        <f>IF(AND(ROW()&gt;'Uusi auto'!D$21,ROW()&lt;'Uusi auto'!D$23),'Uusi auto'!D$7,0)</f>
        <v>3.6</v>
      </c>
      <c r="C53">
        <f>IF(AND(ROW()&gt;'Uusi auto'!E$21,ROW()&lt;'Uusi auto'!E$23),'Uusi auto'!E$7,0)</f>
        <v>0</v>
      </c>
      <c r="D53">
        <f>IF(AND(ROW()&gt;'Uusi auto'!F$21,ROW()&lt;'Uusi auto'!F$23),'Uusi auto'!F$7,0)</f>
        <v>0</v>
      </c>
      <c r="E53">
        <f t="shared" si="0"/>
        <v>7.2</v>
      </c>
      <c r="G53" cm="1">
        <f t="array" ref="G53">IF(AND($E53&gt;11,Taulukko2[Kohde]=Aikataulu!A$1),"SKIP",Aikataulu!A53)</f>
        <v>3.6</v>
      </c>
      <c r="H53" cm="1">
        <f t="array" ref="H53">IF(AND($E53&gt;11,Taulukko2[Matalin prioriteetti]=Aikataulu!B$1),"SKIP",Aikataulu!B53)</f>
        <v>3.6</v>
      </c>
      <c r="I53" cm="1">
        <f t="array" ref="I53">IF(AND($E53&gt;11,Taulukko2[Kohde]=Aikataulu!C$1),"SKIP",Aikataulu!C53)</f>
        <v>0</v>
      </c>
      <c r="J53" cm="1">
        <f t="array" ref="J53">IF(AND($E53&gt;11,Taulukko2[Kohde]=Aikataulu!D$1),"SKIP",Aikataulu!D53)</f>
        <v>0</v>
      </c>
      <c r="K53">
        <f t="shared" si="1"/>
        <v>7.2</v>
      </c>
      <c r="M53">
        <f>IF(AND(ROW()&gt;'Uusi auto'!C$21,ROW()&lt;Z$4),'Uusi auto'!C$7,0)</f>
        <v>3.6</v>
      </c>
      <c r="N53">
        <f>IF(AND(ROW()&gt;'Uusi auto'!D$21,ROW()&lt;AA$4),'Uusi auto'!D$7,0)</f>
        <v>3.6</v>
      </c>
      <c r="O53">
        <f>IF(AND(ROW()&gt;'Uusi auto'!E$21,ROW()&lt;AB$4),'Uusi auto'!E$7,0)</f>
        <v>0</v>
      </c>
      <c r="P53">
        <f>IF(AND(ROW()&gt;'Uusi auto'!F$21,ROW()&lt;AC$4),'Uusi auto'!F$7,0)</f>
        <v>0</v>
      </c>
      <c r="Q53">
        <f t="shared" si="2"/>
        <v>7.2</v>
      </c>
      <c r="S53" cm="1">
        <f t="array" ref="S53">IF(AND($Q53&gt;11,Taulukko2[Kohde]=Aikataulu!M$1),"SKIP",Aikataulu!M53)</f>
        <v>3.6</v>
      </c>
      <c r="T53" cm="1">
        <f t="array" ref="T53">IF(AND($Q53&gt;11,Taulukko2[Matalin prioriteetti]=Aikataulu!N$1),"SKIP",Aikataulu!N53)</f>
        <v>3.6</v>
      </c>
      <c r="U53" cm="1">
        <f t="array" ref="U53">IF(AND($Q53&gt;11,Taulukko2[Kohde]=Aikataulu!O$1),"SKIP",Aikataulu!O53)</f>
        <v>0</v>
      </c>
      <c r="V53" cm="1">
        <f t="array" ref="V53">IF(AND($Q53&gt;11,Taulukko2[Matalin prioriteetti]=Aikataulu!P$1),"SKIP",Aikataulu!P53)</f>
        <v>0</v>
      </c>
      <c r="W53">
        <f t="shared" si="3"/>
        <v>7.2</v>
      </c>
    </row>
    <row r="54" spans="1:23" x14ac:dyDescent="0.35">
      <c r="A54">
        <f>IF(AND(ROW()&gt;'Uusi auto'!C$21,ROW()&lt;'Uusi auto'!C$23),'Uusi auto'!C$7,0)</f>
        <v>3.6</v>
      </c>
      <c r="B54">
        <f>IF(AND(ROW()&gt;'Uusi auto'!D$21,ROW()&lt;'Uusi auto'!D$23),'Uusi auto'!D$7,0)</f>
        <v>3.6</v>
      </c>
      <c r="C54">
        <f>IF(AND(ROW()&gt;'Uusi auto'!E$21,ROW()&lt;'Uusi auto'!E$23),'Uusi auto'!E$7,0)</f>
        <v>0</v>
      </c>
      <c r="D54">
        <f>IF(AND(ROW()&gt;'Uusi auto'!F$21,ROW()&lt;'Uusi auto'!F$23),'Uusi auto'!F$7,0)</f>
        <v>0</v>
      </c>
      <c r="E54">
        <f t="shared" si="0"/>
        <v>7.2</v>
      </c>
      <c r="G54" cm="1">
        <f t="array" ref="G54">IF(AND($E54&gt;11,Taulukko2[Kohde]=Aikataulu!A$1),"SKIP",Aikataulu!A54)</f>
        <v>3.6</v>
      </c>
      <c r="H54" cm="1">
        <f t="array" ref="H54">IF(AND($E54&gt;11,Taulukko2[Matalin prioriteetti]=Aikataulu!B$1),"SKIP",Aikataulu!B54)</f>
        <v>3.6</v>
      </c>
      <c r="I54" cm="1">
        <f t="array" ref="I54">IF(AND($E54&gt;11,Taulukko2[Kohde]=Aikataulu!C$1),"SKIP",Aikataulu!C54)</f>
        <v>0</v>
      </c>
      <c r="J54" cm="1">
        <f t="array" ref="J54">IF(AND($E54&gt;11,Taulukko2[Kohde]=Aikataulu!D$1),"SKIP",Aikataulu!D54)</f>
        <v>0</v>
      </c>
      <c r="K54">
        <f t="shared" si="1"/>
        <v>7.2</v>
      </c>
      <c r="M54">
        <f>IF(AND(ROW()&gt;'Uusi auto'!C$21,ROW()&lt;Z$4),'Uusi auto'!C$7,0)</f>
        <v>3.6</v>
      </c>
      <c r="N54">
        <f>IF(AND(ROW()&gt;'Uusi auto'!D$21,ROW()&lt;AA$4),'Uusi auto'!D$7,0)</f>
        <v>3.6</v>
      </c>
      <c r="O54">
        <f>IF(AND(ROW()&gt;'Uusi auto'!E$21,ROW()&lt;AB$4),'Uusi auto'!E$7,0)</f>
        <v>0</v>
      </c>
      <c r="P54">
        <f>IF(AND(ROW()&gt;'Uusi auto'!F$21,ROW()&lt;AC$4),'Uusi auto'!F$7,0)</f>
        <v>0</v>
      </c>
      <c r="Q54">
        <f t="shared" si="2"/>
        <v>7.2</v>
      </c>
      <c r="S54" cm="1">
        <f t="array" ref="S54">IF(AND($Q54&gt;11,Taulukko2[Kohde]=Aikataulu!M$1),"SKIP",Aikataulu!M54)</f>
        <v>3.6</v>
      </c>
      <c r="T54" cm="1">
        <f t="array" ref="T54">IF(AND($Q54&gt;11,Taulukko2[Matalin prioriteetti]=Aikataulu!N$1),"SKIP",Aikataulu!N54)</f>
        <v>3.6</v>
      </c>
      <c r="U54" cm="1">
        <f t="array" ref="U54">IF(AND($Q54&gt;11,Taulukko2[Kohde]=Aikataulu!O$1),"SKIP",Aikataulu!O54)</f>
        <v>0</v>
      </c>
      <c r="V54" cm="1">
        <f t="array" ref="V54">IF(AND($Q54&gt;11,Taulukko2[Matalin prioriteetti]=Aikataulu!P$1),"SKIP",Aikataulu!P54)</f>
        <v>0</v>
      </c>
      <c r="W54">
        <f t="shared" si="3"/>
        <v>7.2</v>
      </c>
    </row>
    <row r="55" spans="1:23" x14ac:dyDescent="0.35">
      <c r="A55">
        <f>IF(AND(ROW()&gt;'Uusi auto'!C$21,ROW()&lt;'Uusi auto'!C$23),'Uusi auto'!C$7,0)</f>
        <v>3.6</v>
      </c>
      <c r="B55">
        <f>IF(AND(ROW()&gt;'Uusi auto'!D$21,ROW()&lt;'Uusi auto'!D$23),'Uusi auto'!D$7,0)</f>
        <v>3.6</v>
      </c>
      <c r="C55">
        <f>IF(AND(ROW()&gt;'Uusi auto'!E$21,ROW()&lt;'Uusi auto'!E$23),'Uusi auto'!E$7,0)</f>
        <v>0</v>
      </c>
      <c r="D55">
        <f>IF(AND(ROW()&gt;'Uusi auto'!F$21,ROW()&lt;'Uusi auto'!F$23),'Uusi auto'!F$7,0)</f>
        <v>0</v>
      </c>
      <c r="E55">
        <f t="shared" si="0"/>
        <v>7.2</v>
      </c>
      <c r="G55" cm="1">
        <f t="array" ref="G55">IF(AND($E55&gt;11,Taulukko2[Kohde]=Aikataulu!A$1),"SKIP",Aikataulu!A55)</f>
        <v>3.6</v>
      </c>
      <c r="H55" cm="1">
        <f t="array" ref="H55">IF(AND($E55&gt;11,Taulukko2[Matalin prioriteetti]=Aikataulu!B$1),"SKIP",Aikataulu!B55)</f>
        <v>3.6</v>
      </c>
      <c r="I55" cm="1">
        <f t="array" ref="I55">IF(AND($E55&gt;11,Taulukko2[Kohde]=Aikataulu!C$1),"SKIP",Aikataulu!C55)</f>
        <v>0</v>
      </c>
      <c r="J55" cm="1">
        <f t="array" ref="J55">IF(AND($E55&gt;11,Taulukko2[Kohde]=Aikataulu!D$1),"SKIP",Aikataulu!D55)</f>
        <v>0</v>
      </c>
      <c r="K55">
        <f t="shared" si="1"/>
        <v>7.2</v>
      </c>
      <c r="M55">
        <f>IF(AND(ROW()&gt;'Uusi auto'!C$21,ROW()&lt;Z$4),'Uusi auto'!C$7,0)</f>
        <v>3.6</v>
      </c>
      <c r="N55">
        <f>IF(AND(ROW()&gt;'Uusi auto'!D$21,ROW()&lt;AA$4),'Uusi auto'!D$7,0)</f>
        <v>3.6</v>
      </c>
      <c r="O55">
        <f>IF(AND(ROW()&gt;'Uusi auto'!E$21,ROW()&lt;AB$4),'Uusi auto'!E$7,0)</f>
        <v>0</v>
      </c>
      <c r="P55">
        <f>IF(AND(ROW()&gt;'Uusi auto'!F$21,ROW()&lt;AC$4),'Uusi auto'!F$7,0)</f>
        <v>0</v>
      </c>
      <c r="Q55">
        <f t="shared" si="2"/>
        <v>7.2</v>
      </c>
      <c r="S55" cm="1">
        <f t="array" ref="S55">IF(AND($Q55&gt;11,Taulukko2[Kohde]=Aikataulu!M$1),"SKIP",Aikataulu!M55)</f>
        <v>3.6</v>
      </c>
      <c r="T55" cm="1">
        <f t="array" ref="T55">IF(AND($Q55&gt;11,Taulukko2[Matalin prioriteetti]=Aikataulu!N$1),"SKIP",Aikataulu!N55)</f>
        <v>3.6</v>
      </c>
      <c r="U55" cm="1">
        <f t="array" ref="U55">IF(AND($Q55&gt;11,Taulukko2[Kohde]=Aikataulu!O$1),"SKIP",Aikataulu!O55)</f>
        <v>0</v>
      </c>
      <c r="V55" cm="1">
        <f t="array" ref="V55">IF(AND($Q55&gt;11,Taulukko2[Matalin prioriteetti]=Aikataulu!P$1),"SKIP",Aikataulu!P55)</f>
        <v>0</v>
      </c>
      <c r="W55">
        <f t="shared" si="3"/>
        <v>7.2</v>
      </c>
    </row>
    <row r="56" spans="1:23" x14ac:dyDescent="0.35">
      <c r="A56">
        <f>IF(AND(ROW()&gt;'Uusi auto'!C$21,ROW()&lt;'Uusi auto'!C$23),'Uusi auto'!C$7,0)</f>
        <v>3.6</v>
      </c>
      <c r="B56">
        <f>IF(AND(ROW()&gt;'Uusi auto'!D$21,ROW()&lt;'Uusi auto'!D$23),'Uusi auto'!D$7,0)</f>
        <v>3.6</v>
      </c>
      <c r="C56">
        <f>IF(AND(ROW()&gt;'Uusi auto'!E$21,ROW()&lt;'Uusi auto'!E$23),'Uusi auto'!E$7,0)</f>
        <v>0</v>
      </c>
      <c r="D56">
        <f>IF(AND(ROW()&gt;'Uusi auto'!F$21,ROW()&lt;'Uusi auto'!F$23),'Uusi auto'!F$7,0)</f>
        <v>0</v>
      </c>
      <c r="E56">
        <f t="shared" si="0"/>
        <v>7.2</v>
      </c>
      <c r="G56" cm="1">
        <f t="array" ref="G56">IF(AND($E56&gt;11,Taulukko2[Kohde]=Aikataulu!A$1),"SKIP",Aikataulu!A56)</f>
        <v>3.6</v>
      </c>
      <c r="H56" cm="1">
        <f t="array" ref="H56">IF(AND($E56&gt;11,Taulukko2[Matalin prioriteetti]=Aikataulu!B$1),"SKIP",Aikataulu!B56)</f>
        <v>3.6</v>
      </c>
      <c r="I56" cm="1">
        <f t="array" ref="I56">IF(AND($E56&gt;11,Taulukko2[Kohde]=Aikataulu!C$1),"SKIP",Aikataulu!C56)</f>
        <v>0</v>
      </c>
      <c r="J56" cm="1">
        <f t="array" ref="J56">IF(AND($E56&gt;11,Taulukko2[Kohde]=Aikataulu!D$1),"SKIP",Aikataulu!D56)</f>
        <v>0</v>
      </c>
      <c r="K56">
        <f t="shared" si="1"/>
        <v>7.2</v>
      </c>
      <c r="M56">
        <f>IF(AND(ROW()&gt;'Uusi auto'!C$21,ROW()&lt;Z$4),'Uusi auto'!C$7,0)</f>
        <v>3.6</v>
      </c>
      <c r="N56">
        <f>IF(AND(ROW()&gt;'Uusi auto'!D$21,ROW()&lt;AA$4),'Uusi auto'!D$7,0)</f>
        <v>3.6</v>
      </c>
      <c r="O56">
        <f>IF(AND(ROW()&gt;'Uusi auto'!E$21,ROW()&lt;AB$4),'Uusi auto'!E$7,0)</f>
        <v>0</v>
      </c>
      <c r="P56">
        <f>IF(AND(ROW()&gt;'Uusi auto'!F$21,ROW()&lt;AC$4),'Uusi auto'!F$7,0)</f>
        <v>0</v>
      </c>
      <c r="Q56">
        <f t="shared" si="2"/>
        <v>7.2</v>
      </c>
      <c r="S56" cm="1">
        <f t="array" ref="S56">IF(AND($Q56&gt;11,Taulukko2[Kohde]=Aikataulu!M$1),"SKIP",Aikataulu!M56)</f>
        <v>3.6</v>
      </c>
      <c r="T56" cm="1">
        <f t="array" ref="T56">IF(AND($Q56&gt;11,Taulukko2[Matalin prioriteetti]=Aikataulu!N$1),"SKIP",Aikataulu!N56)</f>
        <v>3.6</v>
      </c>
      <c r="U56" cm="1">
        <f t="array" ref="U56">IF(AND($Q56&gt;11,Taulukko2[Kohde]=Aikataulu!O$1),"SKIP",Aikataulu!O56)</f>
        <v>0</v>
      </c>
      <c r="V56" cm="1">
        <f t="array" ref="V56">IF(AND($Q56&gt;11,Taulukko2[Matalin prioriteetti]=Aikataulu!P$1),"SKIP",Aikataulu!P56)</f>
        <v>0</v>
      </c>
      <c r="W56">
        <f t="shared" si="3"/>
        <v>7.2</v>
      </c>
    </row>
    <row r="57" spans="1:23" x14ac:dyDescent="0.35">
      <c r="A57">
        <f>IF(AND(ROW()&gt;'Uusi auto'!C$21,ROW()&lt;'Uusi auto'!C$23),'Uusi auto'!C$7,0)</f>
        <v>3.6</v>
      </c>
      <c r="B57">
        <f>IF(AND(ROW()&gt;'Uusi auto'!D$21,ROW()&lt;'Uusi auto'!D$23),'Uusi auto'!D$7,0)</f>
        <v>3.6</v>
      </c>
      <c r="C57">
        <f>IF(AND(ROW()&gt;'Uusi auto'!E$21,ROW()&lt;'Uusi auto'!E$23),'Uusi auto'!E$7,0)</f>
        <v>0</v>
      </c>
      <c r="D57">
        <f>IF(AND(ROW()&gt;'Uusi auto'!F$21,ROW()&lt;'Uusi auto'!F$23),'Uusi auto'!F$7,0)</f>
        <v>0</v>
      </c>
      <c r="E57">
        <f t="shared" si="0"/>
        <v>7.2</v>
      </c>
      <c r="G57" cm="1">
        <f t="array" ref="G57">IF(AND($E57&gt;11,Taulukko2[Kohde]=Aikataulu!A$1),"SKIP",Aikataulu!A57)</f>
        <v>3.6</v>
      </c>
      <c r="H57" cm="1">
        <f t="array" ref="H57">IF(AND($E57&gt;11,Taulukko2[Matalin prioriteetti]=Aikataulu!B$1),"SKIP",Aikataulu!B57)</f>
        <v>3.6</v>
      </c>
      <c r="I57" cm="1">
        <f t="array" ref="I57">IF(AND($E57&gt;11,Taulukko2[Kohde]=Aikataulu!C$1),"SKIP",Aikataulu!C57)</f>
        <v>0</v>
      </c>
      <c r="J57" cm="1">
        <f t="array" ref="J57">IF(AND($E57&gt;11,Taulukko2[Kohde]=Aikataulu!D$1),"SKIP",Aikataulu!D57)</f>
        <v>0</v>
      </c>
      <c r="K57">
        <f t="shared" si="1"/>
        <v>7.2</v>
      </c>
      <c r="M57">
        <f>IF(AND(ROW()&gt;'Uusi auto'!C$21,ROW()&lt;Z$4),'Uusi auto'!C$7,0)</f>
        <v>3.6</v>
      </c>
      <c r="N57">
        <f>IF(AND(ROW()&gt;'Uusi auto'!D$21,ROW()&lt;AA$4),'Uusi auto'!D$7,0)</f>
        <v>3.6</v>
      </c>
      <c r="O57">
        <f>IF(AND(ROW()&gt;'Uusi auto'!E$21,ROW()&lt;AB$4),'Uusi auto'!E$7,0)</f>
        <v>0</v>
      </c>
      <c r="P57">
        <f>IF(AND(ROW()&gt;'Uusi auto'!F$21,ROW()&lt;AC$4),'Uusi auto'!F$7,0)</f>
        <v>0</v>
      </c>
      <c r="Q57">
        <f t="shared" si="2"/>
        <v>7.2</v>
      </c>
      <c r="S57" cm="1">
        <f t="array" ref="S57">IF(AND($Q57&gt;11,Taulukko2[Kohde]=Aikataulu!M$1),"SKIP",Aikataulu!M57)</f>
        <v>3.6</v>
      </c>
      <c r="T57" cm="1">
        <f t="array" ref="T57">IF(AND($Q57&gt;11,Taulukko2[Matalin prioriteetti]=Aikataulu!N$1),"SKIP",Aikataulu!N57)</f>
        <v>3.6</v>
      </c>
      <c r="U57" cm="1">
        <f t="array" ref="U57">IF(AND($Q57&gt;11,Taulukko2[Kohde]=Aikataulu!O$1),"SKIP",Aikataulu!O57)</f>
        <v>0</v>
      </c>
      <c r="V57" cm="1">
        <f t="array" ref="V57">IF(AND($Q57&gt;11,Taulukko2[Matalin prioriteetti]=Aikataulu!P$1),"SKIP",Aikataulu!P57)</f>
        <v>0</v>
      </c>
      <c r="W57">
        <f t="shared" si="3"/>
        <v>7.2</v>
      </c>
    </row>
    <row r="58" spans="1:23" x14ac:dyDescent="0.35">
      <c r="A58">
        <f>IF(AND(ROW()&gt;'Uusi auto'!C$21,ROW()&lt;'Uusi auto'!C$23),'Uusi auto'!C$7,0)</f>
        <v>3.6</v>
      </c>
      <c r="B58">
        <f>IF(AND(ROW()&gt;'Uusi auto'!D$21,ROW()&lt;'Uusi auto'!D$23),'Uusi auto'!D$7,0)</f>
        <v>3.6</v>
      </c>
      <c r="C58">
        <f>IF(AND(ROW()&gt;'Uusi auto'!E$21,ROW()&lt;'Uusi auto'!E$23),'Uusi auto'!E$7,0)</f>
        <v>0</v>
      </c>
      <c r="D58">
        <f>IF(AND(ROW()&gt;'Uusi auto'!F$21,ROW()&lt;'Uusi auto'!F$23),'Uusi auto'!F$7,0)</f>
        <v>0</v>
      </c>
      <c r="E58">
        <f t="shared" si="0"/>
        <v>7.2</v>
      </c>
      <c r="G58" cm="1">
        <f t="array" ref="G58">IF(AND($E58&gt;11,Taulukko2[Kohde]=Aikataulu!A$1),"SKIP",Aikataulu!A58)</f>
        <v>3.6</v>
      </c>
      <c r="H58" cm="1">
        <f t="array" ref="H58">IF(AND($E58&gt;11,Taulukko2[Matalin prioriteetti]=Aikataulu!B$1),"SKIP",Aikataulu!B58)</f>
        <v>3.6</v>
      </c>
      <c r="I58" cm="1">
        <f t="array" ref="I58">IF(AND($E58&gt;11,Taulukko2[Kohde]=Aikataulu!C$1),"SKIP",Aikataulu!C58)</f>
        <v>0</v>
      </c>
      <c r="J58" cm="1">
        <f t="array" ref="J58">IF(AND($E58&gt;11,Taulukko2[Kohde]=Aikataulu!D$1),"SKIP",Aikataulu!D58)</f>
        <v>0</v>
      </c>
      <c r="K58">
        <f t="shared" si="1"/>
        <v>7.2</v>
      </c>
      <c r="M58">
        <f>IF(AND(ROW()&gt;'Uusi auto'!C$21,ROW()&lt;Z$4),'Uusi auto'!C$7,0)</f>
        <v>3.6</v>
      </c>
      <c r="N58">
        <f>IF(AND(ROW()&gt;'Uusi auto'!D$21,ROW()&lt;AA$4),'Uusi auto'!D$7,0)</f>
        <v>3.6</v>
      </c>
      <c r="O58">
        <f>IF(AND(ROW()&gt;'Uusi auto'!E$21,ROW()&lt;AB$4),'Uusi auto'!E$7,0)</f>
        <v>0</v>
      </c>
      <c r="P58">
        <f>IF(AND(ROW()&gt;'Uusi auto'!F$21,ROW()&lt;AC$4),'Uusi auto'!F$7,0)</f>
        <v>0</v>
      </c>
      <c r="Q58">
        <f t="shared" si="2"/>
        <v>7.2</v>
      </c>
      <c r="S58" cm="1">
        <f t="array" ref="S58">IF(AND($Q58&gt;11,Taulukko2[Kohde]=Aikataulu!M$1),"SKIP",Aikataulu!M58)</f>
        <v>3.6</v>
      </c>
      <c r="T58" cm="1">
        <f t="array" ref="T58">IF(AND($Q58&gt;11,Taulukko2[Matalin prioriteetti]=Aikataulu!N$1),"SKIP",Aikataulu!N58)</f>
        <v>3.6</v>
      </c>
      <c r="U58" cm="1">
        <f t="array" ref="U58">IF(AND($Q58&gt;11,Taulukko2[Kohde]=Aikataulu!O$1),"SKIP",Aikataulu!O58)</f>
        <v>0</v>
      </c>
      <c r="V58" cm="1">
        <f t="array" ref="V58">IF(AND($Q58&gt;11,Taulukko2[Matalin prioriteetti]=Aikataulu!P$1),"SKIP",Aikataulu!P58)</f>
        <v>0</v>
      </c>
      <c r="W58">
        <f t="shared" si="3"/>
        <v>7.2</v>
      </c>
    </row>
    <row r="59" spans="1:23" x14ac:dyDescent="0.35">
      <c r="A59">
        <f>IF(AND(ROW()&gt;'Uusi auto'!C$21,ROW()&lt;'Uusi auto'!C$23),'Uusi auto'!C$7,0)</f>
        <v>3.6</v>
      </c>
      <c r="B59">
        <f>IF(AND(ROW()&gt;'Uusi auto'!D$21,ROW()&lt;'Uusi auto'!D$23),'Uusi auto'!D$7,0)</f>
        <v>3.6</v>
      </c>
      <c r="C59">
        <f>IF(AND(ROW()&gt;'Uusi auto'!E$21,ROW()&lt;'Uusi auto'!E$23),'Uusi auto'!E$7,0)</f>
        <v>0</v>
      </c>
      <c r="D59">
        <f>IF(AND(ROW()&gt;'Uusi auto'!F$21,ROW()&lt;'Uusi auto'!F$23),'Uusi auto'!F$7,0)</f>
        <v>0</v>
      </c>
      <c r="E59">
        <f t="shared" si="0"/>
        <v>7.2</v>
      </c>
      <c r="G59" cm="1">
        <f t="array" ref="G59">IF(AND($E59&gt;11,Taulukko2[Kohde]=Aikataulu!A$1),"SKIP",Aikataulu!A59)</f>
        <v>3.6</v>
      </c>
      <c r="H59" cm="1">
        <f t="array" ref="H59">IF(AND($E59&gt;11,Taulukko2[Matalin prioriteetti]=Aikataulu!B$1),"SKIP",Aikataulu!B59)</f>
        <v>3.6</v>
      </c>
      <c r="I59" cm="1">
        <f t="array" ref="I59">IF(AND($E59&gt;11,Taulukko2[Kohde]=Aikataulu!C$1),"SKIP",Aikataulu!C59)</f>
        <v>0</v>
      </c>
      <c r="J59" cm="1">
        <f t="array" ref="J59">IF(AND($E59&gt;11,Taulukko2[Kohde]=Aikataulu!D$1),"SKIP",Aikataulu!D59)</f>
        <v>0</v>
      </c>
      <c r="K59">
        <f t="shared" si="1"/>
        <v>7.2</v>
      </c>
      <c r="M59">
        <f>IF(AND(ROW()&gt;'Uusi auto'!C$21,ROW()&lt;Z$4),'Uusi auto'!C$7,0)</f>
        <v>3.6</v>
      </c>
      <c r="N59">
        <f>IF(AND(ROW()&gt;'Uusi auto'!D$21,ROW()&lt;AA$4),'Uusi auto'!D$7,0)</f>
        <v>3.6</v>
      </c>
      <c r="O59">
        <f>IF(AND(ROW()&gt;'Uusi auto'!E$21,ROW()&lt;AB$4),'Uusi auto'!E$7,0)</f>
        <v>0</v>
      </c>
      <c r="P59">
        <f>IF(AND(ROW()&gt;'Uusi auto'!F$21,ROW()&lt;AC$4),'Uusi auto'!F$7,0)</f>
        <v>0</v>
      </c>
      <c r="Q59">
        <f t="shared" si="2"/>
        <v>7.2</v>
      </c>
      <c r="S59" cm="1">
        <f t="array" ref="S59">IF(AND($Q59&gt;11,Taulukko2[Kohde]=Aikataulu!M$1),"SKIP",Aikataulu!M59)</f>
        <v>3.6</v>
      </c>
      <c r="T59" cm="1">
        <f t="array" ref="T59">IF(AND($Q59&gt;11,Taulukko2[Matalin prioriteetti]=Aikataulu!N$1),"SKIP",Aikataulu!N59)</f>
        <v>3.6</v>
      </c>
      <c r="U59" cm="1">
        <f t="array" ref="U59">IF(AND($Q59&gt;11,Taulukko2[Kohde]=Aikataulu!O$1),"SKIP",Aikataulu!O59)</f>
        <v>0</v>
      </c>
      <c r="V59" cm="1">
        <f t="array" ref="V59">IF(AND($Q59&gt;11,Taulukko2[Matalin prioriteetti]=Aikataulu!P$1),"SKIP",Aikataulu!P59)</f>
        <v>0</v>
      </c>
      <c r="W59">
        <f t="shared" si="3"/>
        <v>7.2</v>
      </c>
    </row>
    <row r="60" spans="1:23" x14ac:dyDescent="0.35">
      <c r="A60">
        <f>IF(AND(ROW()&gt;'Uusi auto'!C$21,ROW()&lt;'Uusi auto'!C$23),'Uusi auto'!C$7,0)</f>
        <v>3.6</v>
      </c>
      <c r="B60">
        <f>IF(AND(ROW()&gt;'Uusi auto'!D$21,ROW()&lt;'Uusi auto'!D$23),'Uusi auto'!D$7,0)</f>
        <v>3.6</v>
      </c>
      <c r="C60">
        <f>IF(AND(ROW()&gt;'Uusi auto'!E$21,ROW()&lt;'Uusi auto'!E$23),'Uusi auto'!E$7,0)</f>
        <v>3.6</v>
      </c>
      <c r="D60">
        <f>IF(AND(ROW()&gt;'Uusi auto'!F$21,ROW()&lt;'Uusi auto'!F$23),'Uusi auto'!F$7,0)</f>
        <v>0</v>
      </c>
      <c r="E60">
        <f t="shared" si="0"/>
        <v>10.8</v>
      </c>
      <c r="G60" cm="1">
        <f t="array" ref="G60">IF(AND($E60&gt;11,Taulukko2[Kohde]=Aikataulu!A$1),"SKIP",Aikataulu!A60)</f>
        <v>3.6</v>
      </c>
      <c r="H60" cm="1">
        <f t="array" ref="H60">IF(AND($E60&gt;11,Taulukko2[Matalin prioriteetti]=Aikataulu!B$1),"SKIP",Aikataulu!B60)</f>
        <v>3.6</v>
      </c>
      <c r="I60" cm="1">
        <f t="array" ref="I60">IF(AND($E60&gt;11,Taulukko2[Kohde]=Aikataulu!C$1),"SKIP",Aikataulu!C60)</f>
        <v>3.6</v>
      </c>
      <c r="J60" cm="1">
        <f t="array" ref="J60">IF(AND($E60&gt;11,Taulukko2[Kohde]=Aikataulu!D$1),"SKIP",Aikataulu!D60)</f>
        <v>0</v>
      </c>
      <c r="K60">
        <f t="shared" si="1"/>
        <v>10.8</v>
      </c>
      <c r="M60">
        <f>IF(AND(ROW()&gt;'Uusi auto'!C$21,ROW()&lt;Z$4),'Uusi auto'!C$7,0)</f>
        <v>3.6</v>
      </c>
      <c r="N60">
        <f>IF(AND(ROW()&gt;'Uusi auto'!D$21,ROW()&lt;AA$4),'Uusi auto'!D$7,0)</f>
        <v>3.6</v>
      </c>
      <c r="O60">
        <f>IF(AND(ROW()&gt;'Uusi auto'!E$21,ROW()&lt;AB$4),'Uusi auto'!E$7,0)</f>
        <v>3.6</v>
      </c>
      <c r="P60">
        <f>IF(AND(ROW()&gt;'Uusi auto'!F$21,ROW()&lt;AC$4),'Uusi auto'!F$7,0)</f>
        <v>0</v>
      </c>
      <c r="Q60">
        <f t="shared" si="2"/>
        <v>10.8</v>
      </c>
      <c r="S60" cm="1">
        <f t="array" ref="S60">IF(AND($Q60&gt;11,Taulukko2[Kohde]=Aikataulu!M$1),"SKIP",Aikataulu!M60)</f>
        <v>3.6</v>
      </c>
      <c r="T60" cm="1">
        <f t="array" ref="T60">IF(AND($Q60&gt;11,Taulukko2[Matalin prioriteetti]=Aikataulu!N$1),"SKIP",Aikataulu!N60)</f>
        <v>3.6</v>
      </c>
      <c r="U60" cm="1">
        <f t="array" ref="U60">IF(AND($Q60&gt;11,Taulukko2[Kohde]=Aikataulu!O$1),"SKIP",Aikataulu!O60)</f>
        <v>3.6</v>
      </c>
      <c r="V60" cm="1">
        <f t="array" ref="V60">IF(AND($Q60&gt;11,Taulukko2[Matalin prioriteetti]=Aikataulu!P$1),"SKIP",Aikataulu!P60)</f>
        <v>0</v>
      </c>
      <c r="W60">
        <f t="shared" si="3"/>
        <v>10.8</v>
      </c>
    </row>
    <row r="61" spans="1:23" x14ac:dyDescent="0.35">
      <c r="A61">
        <f>IF(AND(ROW()&gt;'Uusi auto'!C$21,ROW()&lt;'Uusi auto'!C$23),'Uusi auto'!C$7,0)</f>
        <v>3.6</v>
      </c>
      <c r="B61">
        <f>IF(AND(ROW()&gt;'Uusi auto'!D$21,ROW()&lt;'Uusi auto'!D$23),'Uusi auto'!D$7,0)</f>
        <v>3.6</v>
      </c>
      <c r="C61">
        <f>IF(AND(ROW()&gt;'Uusi auto'!E$21,ROW()&lt;'Uusi auto'!E$23),'Uusi auto'!E$7,0)</f>
        <v>3.6</v>
      </c>
      <c r="D61">
        <f>IF(AND(ROW()&gt;'Uusi auto'!F$21,ROW()&lt;'Uusi auto'!F$23),'Uusi auto'!F$7,0)</f>
        <v>0</v>
      </c>
      <c r="E61">
        <f t="shared" si="0"/>
        <v>10.8</v>
      </c>
      <c r="G61" cm="1">
        <f t="array" ref="G61">IF(AND($E61&gt;11,Taulukko2[Kohde]=Aikataulu!A$1),"SKIP",Aikataulu!A61)</f>
        <v>3.6</v>
      </c>
      <c r="H61" cm="1">
        <f t="array" ref="H61">IF(AND($E61&gt;11,Taulukko2[Matalin prioriteetti]=Aikataulu!B$1),"SKIP",Aikataulu!B61)</f>
        <v>3.6</v>
      </c>
      <c r="I61" cm="1">
        <f t="array" ref="I61">IF(AND($E61&gt;11,Taulukko2[Kohde]=Aikataulu!C$1),"SKIP",Aikataulu!C61)</f>
        <v>3.6</v>
      </c>
      <c r="J61" cm="1">
        <f t="array" ref="J61">IF(AND($E61&gt;11,Taulukko2[Kohde]=Aikataulu!D$1),"SKIP",Aikataulu!D61)</f>
        <v>0</v>
      </c>
      <c r="K61">
        <f t="shared" si="1"/>
        <v>10.8</v>
      </c>
      <c r="M61">
        <f>IF(AND(ROW()&gt;'Uusi auto'!C$21,ROW()&lt;Z$4),'Uusi auto'!C$7,0)</f>
        <v>3.6</v>
      </c>
      <c r="N61">
        <f>IF(AND(ROW()&gt;'Uusi auto'!D$21,ROW()&lt;AA$4),'Uusi auto'!D$7,0)</f>
        <v>3.6</v>
      </c>
      <c r="O61">
        <f>IF(AND(ROW()&gt;'Uusi auto'!E$21,ROW()&lt;AB$4),'Uusi auto'!E$7,0)</f>
        <v>3.6</v>
      </c>
      <c r="P61">
        <f>IF(AND(ROW()&gt;'Uusi auto'!F$21,ROW()&lt;AC$4),'Uusi auto'!F$7,0)</f>
        <v>0</v>
      </c>
      <c r="Q61">
        <f t="shared" si="2"/>
        <v>10.8</v>
      </c>
      <c r="S61" cm="1">
        <f t="array" ref="S61">IF(AND($Q61&gt;11,Taulukko2[Kohde]=Aikataulu!M$1),"SKIP",Aikataulu!M61)</f>
        <v>3.6</v>
      </c>
      <c r="T61" cm="1">
        <f t="array" ref="T61">IF(AND($Q61&gt;11,Taulukko2[Matalin prioriteetti]=Aikataulu!N$1),"SKIP",Aikataulu!N61)</f>
        <v>3.6</v>
      </c>
      <c r="U61" cm="1">
        <f t="array" ref="U61">IF(AND($Q61&gt;11,Taulukko2[Kohde]=Aikataulu!O$1),"SKIP",Aikataulu!O61)</f>
        <v>3.6</v>
      </c>
      <c r="V61" cm="1">
        <f t="array" ref="V61">IF(AND($Q61&gt;11,Taulukko2[Matalin prioriteetti]=Aikataulu!P$1),"SKIP",Aikataulu!P61)</f>
        <v>0</v>
      </c>
      <c r="W61">
        <f t="shared" si="3"/>
        <v>10.8</v>
      </c>
    </row>
    <row r="62" spans="1:23" x14ac:dyDescent="0.35">
      <c r="A62">
        <f>IF(AND(ROW()&gt;'Uusi auto'!C$21,ROW()&lt;'Uusi auto'!C$23),'Uusi auto'!C$7,0)</f>
        <v>3.6</v>
      </c>
      <c r="B62">
        <f>IF(AND(ROW()&gt;'Uusi auto'!D$21,ROW()&lt;'Uusi auto'!D$23),'Uusi auto'!D$7,0)</f>
        <v>3.6</v>
      </c>
      <c r="C62">
        <f>IF(AND(ROW()&gt;'Uusi auto'!E$21,ROW()&lt;'Uusi auto'!E$23),'Uusi auto'!E$7,0)</f>
        <v>3.6</v>
      </c>
      <c r="D62">
        <f>IF(AND(ROW()&gt;'Uusi auto'!F$21,ROW()&lt;'Uusi auto'!F$23),'Uusi auto'!F$7,0)</f>
        <v>0</v>
      </c>
      <c r="E62">
        <f t="shared" si="0"/>
        <v>10.8</v>
      </c>
      <c r="G62" cm="1">
        <f t="array" ref="G62">IF(AND($E62&gt;11,Taulukko2[Kohde]=Aikataulu!A$1),"SKIP",Aikataulu!A62)</f>
        <v>3.6</v>
      </c>
      <c r="H62" cm="1">
        <f t="array" ref="H62">IF(AND($E62&gt;11,Taulukko2[Matalin prioriteetti]=Aikataulu!B$1),"SKIP",Aikataulu!B62)</f>
        <v>3.6</v>
      </c>
      <c r="I62" cm="1">
        <f t="array" ref="I62">IF(AND($E62&gt;11,Taulukko2[Kohde]=Aikataulu!C$1),"SKIP",Aikataulu!C62)</f>
        <v>3.6</v>
      </c>
      <c r="J62" cm="1">
        <f t="array" ref="J62">IF(AND($E62&gt;11,Taulukko2[Kohde]=Aikataulu!D$1),"SKIP",Aikataulu!D62)</f>
        <v>0</v>
      </c>
      <c r="K62">
        <f t="shared" si="1"/>
        <v>10.8</v>
      </c>
      <c r="M62">
        <f>IF(AND(ROW()&gt;'Uusi auto'!C$21,ROW()&lt;Z$4),'Uusi auto'!C$7,0)</f>
        <v>3.6</v>
      </c>
      <c r="N62">
        <f>IF(AND(ROW()&gt;'Uusi auto'!D$21,ROW()&lt;AA$4),'Uusi auto'!D$7,0)</f>
        <v>3.6</v>
      </c>
      <c r="O62">
        <f>IF(AND(ROW()&gt;'Uusi auto'!E$21,ROW()&lt;AB$4),'Uusi auto'!E$7,0)</f>
        <v>3.6</v>
      </c>
      <c r="P62">
        <f>IF(AND(ROW()&gt;'Uusi auto'!F$21,ROW()&lt;AC$4),'Uusi auto'!F$7,0)</f>
        <v>0</v>
      </c>
      <c r="Q62">
        <f t="shared" si="2"/>
        <v>10.8</v>
      </c>
      <c r="S62" cm="1">
        <f t="array" ref="S62">IF(AND($Q62&gt;11,Taulukko2[Kohde]=Aikataulu!M$1),"SKIP",Aikataulu!M62)</f>
        <v>3.6</v>
      </c>
      <c r="T62" cm="1">
        <f t="array" ref="T62">IF(AND($Q62&gt;11,Taulukko2[Matalin prioriteetti]=Aikataulu!N$1),"SKIP",Aikataulu!N62)</f>
        <v>3.6</v>
      </c>
      <c r="U62" cm="1">
        <f t="array" ref="U62">IF(AND($Q62&gt;11,Taulukko2[Kohde]=Aikataulu!O$1),"SKIP",Aikataulu!O62)</f>
        <v>3.6</v>
      </c>
      <c r="V62" cm="1">
        <f t="array" ref="V62">IF(AND($Q62&gt;11,Taulukko2[Matalin prioriteetti]=Aikataulu!P$1),"SKIP",Aikataulu!P62)</f>
        <v>0</v>
      </c>
      <c r="W62">
        <f t="shared" si="3"/>
        <v>10.8</v>
      </c>
    </row>
    <row r="63" spans="1:23" x14ac:dyDescent="0.35">
      <c r="A63">
        <f>IF(AND(ROW()&gt;'Uusi auto'!C$21,ROW()&lt;'Uusi auto'!C$23),'Uusi auto'!C$7,0)</f>
        <v>3.6</v>
      </c>
      <c r="B63">
        <f>IF(AND(ROW()&gt;'Uusi auto'!D$21,ROW()&lt;'Uusi auto'!D$23),'Uusi auto'!D$7,0)</f>
        <v>3.6</v>
      </c>
      <c r="C63">
        <f>IF(AND(ROW()&gt;'Uusi auto'!E$21,ROW()&lt;'Uusi auto'!E$23),'Uusi auto'!E$7,0)</f>
        <v>3.6</v>
      </c>
      <c r="D63">
        <f>IF(AND(ROW()&gt;'Uusi auto'!F$21,ROW()&lt;'Uusi auto'!F$23),'Uusi auto'!F$7,0)</f>
        <v>0</v>
      </c>
      <c r="E63">
        <f t="shared" si="0"/>
        <v>10.8</v>
      </c>
      <c r="G63" cm="1">
        <f t="array" ref="G63">IF(AND($E63&gt;11,Taulukko2[Kohde]=Aikataulu!A$1),"SKIP",Aikataulu!A63)</f>
        <v>3.6</v>
      </c>
      <c r="H63" cm="1">
        <f t="array" ref="H63">IF(AND($E63&gt;11,Taulukko2[Matalin prioriteetti]=Aikataulu!B$1),"SKIP",Aikataulu!B63)</f>
        <v>3.6</v>
      </c>
      <c r="I63" cm="1">
        <f t="array" ref="I63">IF(AND($E63&gt;11,Taulukko2[Kohde]=Aikataulu!C$1),"SKIP",Aikataulu!C63)</f>
        <v>3.6</v>
      </c>
      <c r="J63" cm="1">
        <f t="array" ref="J63">IF(AND($E63&gt;11,Taulukko2[Kohde]=Aikataulu!D$1),"SKIP",Aikataulu!D63)</f>
        <v>0</v>
      </c>
      <c r="K63">
        <f t="shared" si="1"/>
        <v>10.8</v>
      </c>
      <c r="M63">
        <f>IF(AND(ROW()&gt;'Uusi auto'!C$21,ROW()&lt;Z$4),'Uusi auto'!C$7,0)</f>
        <v>3.6</v>
      </c>
      <c r="N63">
        <f>IF(AND(ROW()&gt;'Uusi auto'!D$21,ROW()&lt;AA$4),'Uusi auto'!D$7,0)</f>
        <v>3.6</v>
      </c>
      <c r="O63">
        <f>IF(AND(ROW()&gt;'Uusi auto'!E$21,ROW()&lt;AB$4),'Uusi auto'!E$7,0)</f>
        <v>3.6</v>
      </c>
      <c r="P63">
        <f>IF(AND(ROW()&gt;'Uusi auto'!F$21,ROW()&lt;AC$4),'Uusi auto'!F$7,0)</f>
        <v>0</v>
      </c>
      <c r="Q63">
        <f t="shared" si="2"/>
        <v>10.8</v>
      </c>
      <c r="S63" cm="1">
        <f t="array" ref="S63">IF(AND($Q63&gt;11,Taulukko2[Kohde]=Aikataulu!M$1),"SKIP",Aikataulu!M63)</f>
        <v>3.6</v>
      </c>
      <c r="T63" cm="1">
        <f t="array" ref="T63">IF(AND($Q63&gt;11,Taulukko2[Matalin prioriteetti]=Aikataulu!N$1),"SKIP",Aikataulu!N63)</f>
        <v>3.6</v>
      </c>
      <c r="U63" cm="1">
        <f t="array" ref="U63">IF(AND($Q63&gt;11,Taulukko2[Kohde]=Aikataulu!O$1),"SKIP",Aikataulu!O63)</f>
        <v>3.6</v>
      </c>
      <c r="V63" cm="1">
        <f t="array" ref="V63">IF(AND($Q63&gt;11,Taulukko2[Matalin prioriteetti]=Aikataulu!P$1),"SKIP",Aikataulu!P63)</f>
        <v>0</v>
      </c>
      <c r="W63">
        <f t="shared" si="3"/>
        <v>10.8</v>
      </c>
    </row>
    <row r="64" spans="1:23" x14ac:dyDescent="0.35">
      <c r="A64">
        <f>IF(AND(ROW()&gt;'Uusi auto'!C$21,ROW()&lt;'Uusi auto'!C$23),'Uusi auto'!C$7,0)</f>
        <v>3.6</v>
      </c>
      <c r="B64">
        <f>IF(AND(ROW()&gt;'Uusi auto'!D$21,ROW()&lt;'Uusi auto'!D$23),'Uusi auto'!D$7,0)</f>
        <v>3.6</v>
      </c>
      <c r="C64">
        <f>IF(AND(ROW()&gt;'Uusi auto'!E$21,ROW()&lt;'Uusi auto'!E$23),'Uusi auto'!E$7,0)</f>
        <v>3.6</v>
      </c>
      <c r="D64">
        <f>IF(AND(ROW()&gt;'Uusi auto'!F$21,ROW()&lt;'Uusi auto'!F$23),'Uusi auto'!F$7,0)</f>
        <v>0</v>
      </c>
      <c r="E64">
        <f t="shared" si="0"/>
        <v>10.8</v>
      </c>
      <c r="G64" cm="1">
        <f t="array" ref="G64">IF(AND($E64&gt;11,Taulukko2[Kohde]=Aikataulu!A$1),"SKIP",Aikataulu!A64)</f>
        <v>3.6</v>
      </c>
      <c r="H64" cm="1">
        <f t="array" ref="H64">IF(AND($E64&gt;11,Taulukko2[Matalin prioriteetti]=Aikataulu!B$1),"SKIP",Aikataulu!B64)</f>
        <v>3.6</v>
      </c>
      <c r="I64" cm="1">
        <f t="array" ref="I64">IF(AND($E64&gt;11,Taulukko2[Kohde]=Aikataulu!C$1),"SKIP",Aikataulu!C64)</f>
        <v>3.6</v>
      </c>
      <c r="J64" cm="1">
        <f t="array" ref="J64">IF(AND($E64&gt;11,Taulukko2[Kohde]=Aikataulu!D$1),"SKIP",Aikataulu!D64)</f>
        <v>0</v>
      </c>
      <c r="K64">
        <f t="shared" si="1"/>
        <v>10.8</v>
      </c>
      <c r="M64">
        <f>IF(AND(ROW()&gt;'Uusi auto'!C$21,ROW()&lt;Z$4),'Uusi auto'!C$7,0)</f>
        <v>3.6</v>
      </c>
      <c r="N64">
        <f>IF(AND(ROW()&gt;'Uusi auto'!D$21,ROW()&lt;AA$4),'Uusi auto'!D$7,0)</f>
        <v>3.6</v>
      </c>
      <c r="O64">
        <f>IF(AND(ROW()&gt;'Uusi auto'!E$21,ROW()&lt;AB$4),'Uusi auto'!E$7,0)</f>
        <v>3.6</v>
      </c>
      <c r="P64">
        <f>IF(AND(ROW()&gt;'Uusi auto'!F$21,ROW()&lt;AC$4),'Uusi auto'!F$7,0)</f>
        <v>0</v>
      </c>
      <c r="Q64">
        <f t="shared" si="2"/>
        <v>10.8</v>
      </c>
      <c r="S64" cm="1">
        <f t="array" ref="S64">IF(AND($Q64&gt;11,Taulukko2[Kohde]=Aikataulu!M$1),"SKIP",Aikataulu!M64)</f>
        <v>3.6</v>
      </c>
      <c r="T64" cm="1">
        <f t="array" ref="T64">IF(AND($Q64&gt;11,Taulukko2[Matalin prioriteetti]=Aikataulu!N$1),"SKIP",Aikataulu!N64)</f>
        <v>3.6</v>
      </c>
      <c r="U64" cm="1">
        <f t="array" ref="U64">IF(AND($Q64&gt;11,Taulukko2[Kohde]=Aikataulu!O$1),"SKIP",Aikataulu!O64)</f>
        <v>3.6</v>
      </c>
      <c r="V64" cm="1">
        <f t="array" ref="V64">IF(AND($Q64&gt;11,Taulukko2[Matalin prioriteetti]=Aikataulu!P$1),"SKIP",Aikataulu!P64)</f>
        <v>0</v>
      </c>
      <c r="W64">
        <f t="shared" si="3"/>
        <v>10.8</v>
      </c>
    </row>
    <row r="65" spans="1:23" x14ac:dyDescent="0.35">
      <c r="A65">
        <f>IF(AND(ROW()&gt;'Uusi auto'!C$21,ROW()&lt;'Uusi auto'!C$23),'Uusi auto'!C$7,0)</f>
        <v>3.6</v>
      </c>
      <c r="B65">
        <f>IF(AND(ROW()&gt;'Uusi auto'!D$21,ROW()&lt;'Uusi auto'!D$23),'Uusi auto'!D$7,0)</f>
        <v>3.6</v>
      </c>
      <c r="C65">
        <f>IF(AND(ROW()&gt;'Uusi auto'!E$21,ROW()&lt;'Uusi auto'!E$23),'Uusi auto'!E$7,0)</f>
        <v>3.6</v>
      </c>
      <c r="D65">
        <f>IF(AND(ROW()&gt;'Uusi auto'!F$21,ROW()&lt;'Uusi auto'!F$23),'Uusi auto'!F$7,0)</f>
        <v>0</v>
      </c>
      <c r="E65">
        <f t="shared" si="0"/>
        <v>10.8</v>
      </c>
      <c r="G65" cm="1">
        <f t="array" ref="G65">IF(AND($E65&gt;11,Taulukko2[Kohde]=Aikataulu!A$1),"SKIP",Aikataulu!A65)</f>
        <v>3.6</v>
      </c>
      <c r="H65" cm="1">
        <f t="array" ref="H65">IF(AND($E65&gt;11,Taulukko2[Matalin prioriteetti]=Aikataulu!B$1),"SKIP",Aikataulu!B65)</f>
        <v>3.6</v>
      </c>
      <c r="I65" cm="1">
        <f t="array" ref="I65">IF(AND($E65&gt;11,Taulukko2[Kohde]=Aikataulu!C$1),"SKIP",Aikataulu!C65)</f>
        <v>3.6</v>
      </c>
      <c r="J65" cm="1">
        <f t="array" ref="J65">IF(AND($E65&gt;11,Taulukko2[Kohde]=Aikataulu!D$1),"SKIP",Aikataulu!D65)</f>
        <v>0</v>
      </c>
      <c r="K65">
        <f t="shared" si="1"/>
        <v>10.8</v>
      </c>
      <c r="M65">
        <f>IF(AND(ROW()&gt;'Uusi auto'!C$21,ROW()&lt;Z$4),'Uusi auto'!C$7,0)</f>
        <v>3.6</v>
      </c>
      <c r="N65">
        <f>IF(AND(ROW()&gt;'Uusi auto'!D$21,ROW()&lt;AA$4),'Uusi auto'!D$7,0)</f>
        <v>3.6</v>
      </c>
      <c r="O65">
        <f>IF(AND(ROW()&gt;'Uusi auto'!E$21,ROW()&lt;AB$4),'Uusi auto'!E$7,0)</f>
        <v>3.6</v>
      </c>
      <c r="P65">
        <f>IF(AND(ROW()&gt;'Uusi auto'!F$21,ROW()&lt;AC$4),'Uusi auto'!F$7,0)</f>
        <v>0</v>
      </c>
      <c r="Q65">
        <f t="shared" si="2"/>
        <v>10.8</v>
      </c>
      <c r="S65" cm="1">
        <f t="array" ref="S65">IF(AND($Q65&gt;11,Taulukko2[Kohde]=Aikataulu!M$1),"SKIP",Aikataulu!M65)</f>
        <v>3.6</v>
      </c>
      <c r="T65" cm="1">
        <f t="array" ref="T65">IF(AND($Q65&gt;11,Taulukko2[Matalin prioriteetti]=Aikataulu!N$1),"SKIP",Aikataulu!N65)</f>
        <v>3.6</v>
      </c>
      <c r="U65" cm="1">
        <f t="array" ref="U65">IF(AND($Q65&gt;11,Taulukko2[Kohde]=Aikataulu!O$1),"SKIP",Aikataulu!O65)</f>
        <v>3.6</v>
      </c>
      <c r="V65" cm="1">
        <f t="array" ref="V65">IF(AND($Q65&gt;11,Taulukko2[Matalin prioriteetti]=Aikataulu!P$1),"SKIP",Aikataulu!P65)</f>
        <v>0</v>
      </c>
      <c r="W65">
        <f t="shared" si="3"/>
        <v>10.8</v>
      </c>
    </row>
    <row r="66" spans="1:23" x14ac:dyDescent="0.35">
      <c r="A66">
        <f>IF(AND(ROW()&gt;'Uusi auto'!C$21,ROW()&lt;'Uusi auto'!C$23),'Uusi auto'!C$7,0)</f>
        <v>3.6</v>
      </c>
      <c r="B66">
        <f>IF(AND(ROW()&gt;'Uusi auto'!D$21,ROW()&lt;'Uusi auto'!D$23),'Uusi auto'!D$7,0)</f>
        <v>3.6</v>
      </c>
      <c r="C66">
        <f>IF(AND(ROW()&gt;'Uusi auto'!E$21,ROW()&lt;'Uusi auto'!E$23),'Uusi auto'!E$7,0)</f>
        <v>3.6</v>
      </c>
      <c r="D66">
        <f>IF(AND(ROW()&gt;'Uusi auto'!F$21,ROW()&lt;'Uusi auto'!F$23),'Uusi auto'!F$7,0)</f>
        <v>0</v>
      </c>
      <c r="E66">
        <f t="shared" si="0"/>
        <v>10.8</v>
      </c>
      <c r="G66" cm="1">
        <f t="array" ref="G66">IF(AND($E66&gt;11,Taulukko2[Kohde]=Aikataulu!A$1),"SKIP",Aikataulu!A66)</f>
        <v>3.6</v>
      </c>
      <c r="H66" cm="1">
        <f t="array" ref="H66">IF(AND($E66&gt;11,Taulukko2[Matalin prioriteetti]=Aikataulu!B$1),"SKIP",Aikataulu!B66)</f>
        <v>3.6</v>
      </c>
      <c r="I66" cm="1">
        <f t="array" ref="I66">IF(AND($E66&gt;11,Taulukko2[Kohde]=Aikataulu!C$1),"SKIP",Aikataulu!C66)</f>
        <v>3.6</v>
      </c>
      <c r="J66" cm="1">
        <f t="array" ref="J66">IF(AND($E66&gt;11,Taulukko2[Kohde]=Aikataulu!D$1),"SKIP",Aikataulu!D66)</f>
        <v>0</v>
      </c>
      <c r="K66">
        <f t="shared" si="1"/>
        <v>10.8</v>
      </c>
      <c r="M66">
        <f>IF(AND(ROW()&gt;'Uusi auto'!C$21,ROW()&lt;Z$4),'Uusi auto'!C$7,0)</f>
        <v>3.6</v>
      </c>
      <c r="N66">
        <f>IF(AND(ROW()&gt;'Uusi auto'!D$21,ROW()&lt;AA$4),'Uusi auto'!D$7,0)</f>
        <v>3.6</v>
      </c>
      <c r="O66">
        <f>IF(AND(ROW()&gt;'Uusi auto'!E$21,ROW()&lt;AB$4),'Uusi auto'!E$7,0)</f>
        <v>3.6</v>
      </c>
      <c r="P66">
        <f>IF(AND(ROW()&gt;'Uusi auto'!F$21,ROW()&lt;AC$4),'Uusi auto'!F$7,0)</f>
        <v>0</v>
      </c>
      <c r="Q66">
        <f t="shared" si="2"/>
        <v>10.8</v>
      </c>
      <c r="S66" cm="1">
        <f t="array" ref="S66">IF(AND($Q66&gt;11,Taulukko2[Kohde]=Aikataulu!M$1),"SKIP",Aikataulu!M66)</f>
        <v>3.6</v>
      </c>
      <c r="T66" cm="1">
        <f t="array" ref="T66">IF(AND($Q66&gt;11,Taulukko2[Matalin prioriteetti]=Aikataulu!N$1),"SKIP",Aikataulu!N66)</f>
        <v>3.6</v>
      </c>
      <c r="U66" cm="1">
        <f t="array" ref="U66">IF(AND($Q66&gt;11,Taulukko2[Kohde]=Aikataulu!O$1),"SKIP",Aikataulu!O66)</f>
        <v>3.6</v>
      </c>
      <c r="V66" cm="1">
        <f t="array" ref="V66">IF(AND($Q66&gt;11,Taulukko2[Matalin prioriteetti]=Aikataulu!P$1),"SKIP",Aikataulu!P66)</f>
        <v>0</v>
      </c>
      <c r="W66">
        <f t="shared" si="3"/>
        <v>10.8</v>
      </c>
    </row>
    <row r="67" spans="1:23" x14ac:dyDescent="0.35">
      <c r="A67">
        <f>IF(AND(ROW()&gt;'Uusi auto'!C$21,ROW()&lt;'Uusi auto'!C$23),'Uusi auto'!C$7,0)</f>
        <v>3.6</v>
      </c>
      <c r="B67">
        <f>IF(AND(ROW()&gt;'Uusi auto'!D$21,ROW()&lt;'Uusi auto'!D$23),'Uusi auto'!D$7,0)</f>
        <v>3.6</v>
      </c>
      <c r="C67">
        <f>IF(AND(ROW()&gt;'Uusi auto'!E$21,ROW()&lt;'Uusi auto'!E$23),'Uusi auto'!E$7,0)</f>
        <v>3.6</v>
      </c>
      <c r="D67">
        <f>IF(AND(ROW()&gt;'Uusi auto'!F$21,ROW()&lt;'Uusi auto'!F$23),'Uusi auto'!F$7,0)</f>
        <v>0</v>
      </c>
      <c r="E67">
        <f t="shared" ref="E67:E130" si="5">SUM(A67:D67)</f>
        <v>10.8</v>
      </c>
      <c r="G67" cm="1">
        <f t="array" ref="G67">IF(AND($E67&gt;11,Taulukko2[Kohde]=Aikataulu!A$1),"SKIP",Aikataulu!A67)</f>
        <v>3.6</v>
      </c>
      <c r="H67" cm="1">
        <f t="array" ref="H67">IF(AND($E67&gt;11,Taulukko2[Matalin prioriteetti]=Aikataulu!B$1),"SKIP",Aikataulu!B67)</f>
        <v>3.6</v>
      </c>
      <c r="I67" cm="1">
        <f t="array" ref="I67">IF(AND($E67&gt;11,Taulukko2[Kohde]=Aikataulu!C$1),"SKIP",Aikataulu!C67)</f>
        <v>3.6</v>
      </c>
      <c r="J67" cm="1">
        <f t="array" ref="J67">IF(AND($E67&gt;11,Taulukko2[Kohde]=Aikataulu!D$1),"SKIP",Aikataulu!D67)</f>
        <v>0</v>
      </c>
      <c r="K67">
        <f t="shared" ref="K67:K130" si="6">SUM(G67:J67)</f>
        <v>10.8</v>
      </c>
      <c r="M67">
        <f>IF(AND(ROW()&gt;'Uusi auto'!C$21,ROW()&lt;Z$4),'Uusi auto'!C$7,0)</f>
        <v>3.6</v>
      </c>
      <c r="N67">
        <f>IF(AND(ROW()&gt;'Uusi auto'!D$21,ROW()&lt;AA$4),'Uusi auto'!D$7,0)</f>
        <v>3.6</v>
      </c>
      <c r="O67">
        <f>IF(AND(ROW()&gt;'Uusi auto'!E$21,ROW()&lt;AB$4),'Uusi auto'!E$7,0)</f>
        <v>3.6</v>
      </c>
      <c r="P67">
        <f>IF(AND(ROW()&gt;'Uusi auto'!F$21,ROW()&lt;AC$4),'Uusi auto'!F$7,0)</f>
        <v>0</v>
      </c>
      <c r="Q67">
        <f t="shared" ref="Q67:Q130" si="7">SUM(M67:P67)</f>
        <v>10.8</v>
      </c>
      <c r="S67" cm="1">
        <f t="array" ref="S67">IF(AND($Q67&gt;11,Taulukko2[Kohde]=Aikataulu!M$1),"SKIP",Aikataulu!M67)</f>
        <v>3.6</v>
      </c>
      <c r="T67" cm="1">
        <f t="array" ref="T67">IF(AND($Q67&gt;11,Taulukko2[Matalin prioriteetti]=Aikataulu!N$1),"SKIP",Aikataulu!N67)</f>
        <v>3.6</v>
      </c>
      <c r="U67" cm="1">
        <f t="array" ref="U67">IF(AND($Q67&gt;11,Taulukko2[Kohde]=Aikataulu!O$1),"SKIP",Aikataulu!O67)</f>
        <v>3.6</v>
      </c>
      <c r="V67" cm="1">
        <f t="array" ref="V67">IF(AND($Q67&gt;11,Taulukko2[Matalin prioriteetti]=Aikataulu!P$1),"SKIP",Aikataulu!P67)</f>
        <v>0</v>
      </c>
      <c r="W67">
        <f t="shared" ref="W67:W130" si="8">SUM(S67:V67)</f>
        <v>10.8</v>
      </c>
    </row>
    <row r="68" spans="1:23" x14ac:dyDescent="0.35">
      <c r="A68">
        <f>IF(AND(ROW()&gt;'Uusi auto'!C$21,ROW()&lt;'Uusi auto'!C$23),'Uusi auto'!C$7,0)</f>
        <v>3.6</v>
      </c>
      <c r="B68">
        <f>IF(AND(ROW()&gt;'Uusi auto'!D$21,ROW()&lt;'Uusi auto'!D$23),'Uusi auto'!D$7,0)</f>
        <v>3.6</v>
      </c>
      <c r="C68">
        <f>IF(AND(ROW()&gt;'Uusi auto'!E$21,ROW()&lt;'Uusi auto'!E$23),'Uusi auto'!E$7,0)</f>
        <v>3.6</v>
      </c>
      <c r="D68">
        <f>IF(AND(ROW()&gt;'Uusi auto'!F$21,ROW()&lt;'Uusi auto'!F$23),'Uusi auto'!F$7,0)</f>
        <v>0</v>
      </c>
      <c r="E68">
        <f t="shared" si="5"/>
        <v>10.8</v>
      </c>
      <c r="G68" cm="1">
        <f t="array" ref="G68">IF(AND($E68&gt;11,Taulukko2[Kohde]=Aikataulu!A$1),"SKIP",Aikataulu!A68)</f>
        <v>3.6</v>
      </c>
      <c r="H68" cm="1">
        <f t="array" ref="H68">IF(AND($E68&gt;11,Taulukko2[Matalin prioriteetti]=Aikataulu!B$1),"SKIP",Aikataulu!B68)</f>
        <v>3.6</v>
      </c>
      <c r="I68" cm="1">
        <f t="array" ref="I68">IF(AND($E68&gt;11,Taulukko2[Kohde]=Aikataulu!C$1),"SKIP",Aikataulu!C68)</f>
        <v>3.6</v>
      </c>
      <c r="J68" cm="1">
        <f t="array" ref="J68">IF(AND($E68&gt;11,Taulukko2[Kohde]=Aikataulu!D$1),"SKIP",Aikataulu!D68)</f>
        <v>0</v>
      </c>
      <c r="K68">
        <f t="shared" si="6"/>
        <v>10.8</v>
      </c>
      <c r="M68">
        <f>IF(AND(ROW()&gt;'Uusi auto'!C$21,ROW()&lt;Z$4),'Uusi auto'!C$7,0)</f>
        <v>3.6</v>
      </c>
      <c r="N68">
        <f>IF(AND(ROW()&gt;'Uusi auto'!D$21,ROW()&lt;AA$4),'Uusi auto'!D$7,0)</f>
        <v>3.6</v>
      </c>
      <c r="O68">
        <f>IF(AND(ROW()&gt;'Uusi auto'!E$21,ROW()&lt;AB$4),'Uusi auto'!E$7,0)</f>
        <v>3.6</v>
      </c>
      <c r="P68">
        <f>IF(AND(ROW()&gt;'Uusi auto'!F$21,ROW()&lt;AC$4),'Uusi auto'!F$7,0)</f>
        <v>0</v>
      </c>
      <c r="Q68">
        <f t="shared" si="7"/>
        <v>10.8</v>
      </c>
      <c r="S68" cm="1">
        <f t="array" ref="S68">IF(AND($Q68&gt;11,Taulukko2[Kohde]=Aikataulu!M$1),"SKIP",Aikataulu!M68)</f>
        <v>3.6</v>
      </c>
      <c r="T68" cm="1">
        <f t="array" ref="T68">IF(AND($Q68&gt;11,Taulukko2[Matalin prioriteetti]=Aikataulu!N$1),"SKIP",Aikataulu!N68)</f>
        <v>3.6</v>
      </c>
      <c r="U68" cm="1">
        <f t="array" ref="U68">IF(AND($Q68&gt;11,Taulukko2[Kohde]=Aikataulu!O$1),"SKIP",Aikataulu!O68)</f>
        <v>3.6</v>
      </c>
      <c r="V68" cm="1">
        <f t="array" ref="V68">IF(AND($Q68&gt;11,Taulukko2[Matalin prioriteetti]=Aikataulu!P$1),"SKIP",Aikataulu!P68)</f>
        <v>0</v>
      </c>
      <c r="W68">
        <f t="shared" si="8"/>
        <v>10.8</v>
      </c>
    </row>
    <row r="69" spans="1:23" x14ac:dyDescent="0.35">
      <c r="A69">
        <f>IF(AND(ROW()&gt;'Uusi auto'!C$21,ROW()&lt;'Uusi auto'!C$23),'Uusi auto'!C$7,0)</f>
        <v>3.6</v>
      </c>
      <c r="B69">
        <f>IF(AND(ROW()&gt;'Uusi auto'!D$21,ROW()&lt;'Uusi auto'!D$23),'Uusi auto'!D$7,0)</f>
        <v>3.6</v>
      </c>
      <c r="C69">
        <f>IF(AND(ROW()&gt;'Uusi auto'!E$21,ROW()&lt;'Uusi auto'!E$23),'Uusi auto'!E$7,0)</f>
        <v>3.6</v>
      </c>
      <c r="D69">
        <f>IF(AND(ROW()&gt;'Uusi auto'!F$21,ROW()&lt;'Uusi auto'!F$23),'Uusi auto'!F$7,0)</f>
        <v>0</v>
      </c>
      <c r="E69">
        <f t="shared" si="5"/>
        <v>10.8</v>
      </c>
      <c r="G69" cm="1">
        <f t="array" ref="G69">IF(AND($E69&gt;11,Taulukko2[Kohde]=Aikataulu!A$1),"SKIP",Aikataulu!A69)</f>
        <v>3.6</v>
      </c>
      <c r="H69" cm="1">
        <f t="array" ref="H69">IF(AND($E69&gt;11,Taulukko2[Matalin prioriteetti]=Aikataulu!B$1),"SKIP",Aikataulu!B69)</f>
        <v>3.6</v>
      </c>
      <c r="I69" cm="1">
        <f t="array" ref="I69">IF(AND($E69&gt;11,Taulukko2[Kohde]=Aikataulu!C$1),"SKIP",Aikataulu!C69)</f>
        <v>3.6</v>
      </c>
      <c r="J69" cm="1">
        <f t="array" ref="J69">IF(AND($E69&gt;11,Taulukko2[Kohde]=Aikataulu!D$1),"SKIP",Aikataulu!D69)</f>
        <v>0</v>
      </c>
      <c r="K69">
        <f t="shared" si="6"/>
        <v>10.8</v>
      </c>
      <c r="M69">
        <f>IF(AND(ROW()&gt;'Uusi auto'!C$21,ROW()&lt;Z$4),'Uusi auto'!C$7,0)</f>
        <v>3.6</v>
      </c>
      <c r="N69">
        <f>IF(AND(ROW()&gt;'Uusi auto'!D$21,ROW()&lt;AA$4),'Uusi auto'!D$7,0)</f>
        <v>3.6</v>
      </c>
      <c r="O69">
        <f>IF(AND(ROW()&gt;'Uusi auto'!E$21,ROW()&lt;AB$4),'Uusi auto'!E$7,0)</f>
        <v>3.6</v>
      </c>
      <c r="P69">
        <f>IF(AND(ROW()&gt;'Uusi auto'!F$21,ROW()&lt;AC$4),'Uusi auto'!F$7,0)</f>
        <v>0</v>
      </c>
      <c r="Q69">
        <f t="shared" si="7"/>
        <v>10.8</v>
      </c>
      <c r="S69" cm="1">
        <f t="array" ref="S69">IF(AND($Q69&gt;11,Taulukko2[Kohde]=Aikataulu!M$1),"SKIP",Aikataulu!M69)</f>
        <v>3.6</v>
      </c>
      <c r="T69" cm="1">
        <f t="array" ref="T69">IF(AND($Q69&gt;11,Taulukko2[Matalin prioriteetti]=Aikataulu!N$1),"SKIP",Aikataulu!N69)</f>
        <v>3.6</v>
      </c>
      <c r="U69" cm="1">
        <f t="array" ref="U69">IF(AND($Q69&gt;11,Taulukko2[Kohde]=Aikataulu!O$1),"SKIP",Aikataulu!O69)</f>
        <v>3.6</v>
      </c>
      <c r="V69" cm="1">
        <f t="array" ref="V69">IF(AND($Q69&gt;11,Taulukko2[Matalin prioriteetti]=Aikataulu!P$1),"SKIP",Aikataulu!P69)</f>
        <v>0</v>
      </c>
      <c r="W69">
        <f t="shared" si="8"/>
        <v>10.8</v>
      </c>
    </row>
    <row r="70" spans="1:23" x14ac:dyDescent="0.35">
      <c r="A70">
        <f>IF(AND(ROW()&gt;'Uusi auto'!C$21,ROW()&lt;'Uusi auto'!C$23),'Uusi auto'!C$7,0)</f>
        <v>3.6</v>
      </c>
      <c r="B70">
        <f>IF(AND(ROW()&gt;'Uusi auto'!D$21,ROW()&lt;'Uusi auto'!D$23),'Uusi auto'!D$7,0)</f>
        <v>3.6</v>
      </c>
      <c r="C70">
        <f>IF(AND(ROW()&gt;'Uusi auto'!E$21,ROW()&lt;'Uusi auto'!E$23),'Uusi auto'!E$7,0)</f>
        <v>3.6</v>
      </c>
      <c r="D70">
        <f>IF(AND(ROW()&gt;'Uusi auto'!F$21,ROW()&lt;'Uusi auto'!F$23),'Uusi auto'!F$7,0)</f>
        <v>0</v>
      </c>
      <c r="E70">
        <f t="shared" si="5"/>
        <v>10.8</v>
      </c>
      <c r="G70" cm="1">
        <f t="array" ref="G70">IF(AND($E70&gt;11,Taulukko2[Kohde]=Aikataulu!A$1),"SKIP",Aikataulu!A70)</f>
        <v>3.6</v>
      </c>
      <c r="H70" cm="1">
        <f t="array" ref="H70">IF(AND($E70&gt;11,Taulukko2[Matalin prioriteetti]=Aikataulu!B$1),"SKIP",Aikataulu!B70)</f>
        <v>3.6</v>
      </c>
      <c r="I70" cm="1">
        <f t="array" ref="I70">IF(AND($E70&gt;11,Taulukko2[Kohde]=Aikataulu!C$1),"SKIP",Aikataulu!C70)</f>
        <v>3.6</v>
      </c>
      <c r="J70" cm="1">
        <f t="array" ref="J70">IF(AND($E70&gt;11,Taulukko2[Kohde]=Aikataulu!D$1),"SKIP",Aikataulu!D70)</f>
        <v>0</v>
      </c>
      <c r="K70">
        <f t="shared" si="6"/>
        <v>10.8</v>
      </c>
      <c r="M70">
        <f>IF(AND(ROW()&gt;'Uusi auto'!C$21,ROW()&lt;Z$4),'Uusi auto'!C$7,0)</f>
        <v>3.6</v>
      </c>
      <c r="N70">
        <f>IF(AND(ROW()&gt;'Uusi auto'!D$21,ROW()&lt;AA$4),'Uusi auto'!D$7,0)</f>
        <v>3.6</v>
      </c>
      <c r="O70">
        <f>IF(AND(ROW()&gt;'Uusi auto'!E$21,ROW()&lt;AB$4),'Uusi auto'!E$7,0)</f>
        <v>3.6</v>
      </c>
      <c r="P70">
        <f>IF(AND(ROW()&gt;'Uusi auto'!F$21,ROW()&lt;AC$4),'Uusi auto'!F$7,0)</f>
        <v>0</v>
      </c>
      <c r="Q70">
        <f t="shared" si="7"/>
        <v>10.8</v>
      </c>
      <c r="S70" cm="1">
        <f t="array" ref="S70">IF(AND($Q70&gt;11,Taulukko2[Kohde]=Aikataulu!M$1),"SKIP",Aikataulu!M70)</f>
        <v>3.6</v>
      </c>
      <c r="T70" cm="1">
        <f t="array" ref="T70">IF(AND($Q70&gt;11,Taulukko2[Matalin prioriteetti]=Aikataulu!N$1),"SKIP",Aikataulu!N70)</f>
        <v>3.6</v>
      </c>
      <c r="U70" cm="1">
        <f t="array" ref="U70">IF(AND($Q70&gt;11,Taulukko2[Kohde]=Aikataulu!O$1),"SKIP",Aikataulu!O70)</f>
        <v>3.6</v>
      </c>
      <c r="V70" cm="1">
        <f t="array" ref="V70">IF(AND($Q70&gt;11,Taulukko2[Matalin prioriteetti]=Aikataulu!P$1),"SKIP",Aikataulu!P70)</f>
        <v>0</v>
      </c>
      <c r="W70">
        <f t="shared" si="8"/>
        <v>10.8</v>
      </c>
    </row>
    <row r="71" spans="1:23" x14ac:dyDescent="0.35">
      <c r="A71">
        <f>IF(AND(ROW()&gt;'Uusi auto'!C$21,ROW()&lt;'Uusi auto'!C$23),'Uusi auto'!C$7,0)</f>
        <v>3.6</v>
      </c>
      <c r="B71">
        <f>IF(AND(ROW()&gt;'Uusi auto'!D$21,ROW()&lt;'Uusi auto'!D$23),'Uusi auto'!D$7,0)</f>
        <v>3.6</v>
      </c>
      <c r="C71">
        <f>IF(AND(ROW()&gt;'Uusi auto'!E$21,ROW()&lt;'Uusi auto'!E$23),'Uusi auto'!E$7,0)</f>
        <v>3.6</v>
      </c>
      <c r="D71">
        <f>IF(AND(ROW()&gt;'Uusi auto'!F$21,ROW()&lt;'Uusi auto'!F$23),'Uusi auto'!F$7,0)</f>
        <v>0</v>
      </c>
      <c r="E71">
        <f t="shared" si="5"/>
        <v>10.8</v>
      </c>
      <c r="G71" cm="1">
        <f t="array" ref="G71">IF(AND($E71&gt;11,Taulukko2[Kohde]=Aikataulu!A$1),"SKIP",Aikataulu!A71)</f>
        <v>3.6</v>
      </c>
      <c r="H71" cm="1">
        <f t="array" ref="H71">IF(AND($E71&gt;11,Taulukko2[Matalin prioriteetti]=Aikataulu!B$1),"SKIP",Aikataulu!B71)</f>
        <v>3.6</v>
      </c>
      <c r="I71" cm="1">
        <f t="array" ref="I71">IF(AND($E71&gt;11,Taulukko2[Kohde]=Aikataulu!C$1),"SKIP",Aikataulu!C71)</f>
        <v>3.6</v>
      </c>
      <c r="J71" cm="1">
        <f t="array" ref="J71">IF(AND($E71&gt;11,Taulukko2[Kohde]=Aikataulu!D$1),"SKIP",Aikataulu!D71)</f>
        <v>0</v>
      </c>
      <c r="K71">
        <f t="shared" si="6"/>
        <v>10.8</v>
      </c>
      <c r="M71">
        <f>IF(AND(ROW()&gt;'Uusi auto'!C$21,ROW()&lt;Z$4),'Uusi auto'!C$7,0)</f>
        <v>3.6</v>
      </c>
      <c r="N71">
        <f>IF(AND(ROW()&gt;'Uusi auto'!D$21,ROW()&lt;AA$4),'Uusi auto'!D$7,0)</f>
        <v>3.6</v>
      </c>
      <c r="O71">
        <f>IF(AND(ROW()&gt;'Uusi auto'!E$21,ROW()&lt;AB$4),'Uusi auto'!E$7,0)</f>
        <v>3.6</v>
      </c>
      <c r="P71">
        <f>IF(AND(ROW()&gt;'Uusi auto'!F$21,ROW()&lt;AC$4),'Uusi auto'!F$7,0)</f>
        <v>0</v>
      </c>
      <c r="Q71">
        <f t="shared" si="7"/>
        <v>10.8</v>
      </c>
      <c r="S71" cm="1">
        <f t="array" ref="S71">IF(AND($Q71&gt;11,Taulukko2[Kohde]=Aikataulu!M$1),"SKIP",Aikataulu!M71)</f>
        <v>3.6</v>
      </c>
      <c r="T71" cm="1">
        <f t="array" ref="T71">IF(AND($Q71&gt;11,Taulukko2[Matalin prioriteetti]=Aikataulu!N$1),"SKIP",Aikataulu!N71)</f>
        <v>3.6</v>
      </c>
      <c r="U71" cm="1">
        <f t="array" ref="U71">IF(AND($Q71&gt;11,Taulukko2[Kohde]=Aikataulu!O$1),"SKIP",Aikataulu!O71)</f>
        <v>3.6</v>
      </c>
      <c r="V71" cm="1">
        <f t="array" ref="V71">IF(AND($Q71&gt;11,Taulukko2[Matalin prioriteetti]=Aikataulu!P$1),"SKIP",Aikataulu!P71)</f>
        <v>0</v>
      </c>
      <c r="W71">
        <f t="shared" si="8"/>
        <v>10.8</v>
      </c>
    </row>
    <row r="72" spans="1:23" x14ac:dyDescent="0.35">
      <c r="A72">
        <f>IF(AND(ROW()&gt;'Uusi auto'!C$21,ROW()&lt;'Uusi auto'!C$23),'Uusi auto'!C$7,0)</f>
        <v>3.6</v>
      </c>
      <c r="B72">
        <f>IF(AND(ROW()&gt;'Uusi auto'!D$21,ROW()&lt;'Uusi auto'!D$23),'Uusi auto'!D$7,0)</f>
        <v>3.6</v>
      </c>
      <c r="C72">
        <f>IF(AND(ROW()&gt;'Uusi auto'!E$21,ROW()&lt;'Uusi auto'!E$23),'Uusi auto'!E$7,0)</f>
        <v>3.6</v>
      </c>
      <c r="D72">
        <f>IF(AND(ROW()&gt;'Uusi auto'!F$21,ROW()&lt;'Uusi auto'!F$23),'Uusi auto'!F$7,0)</f>
        <v>0</v>
      </c>
      <c r="E72">
        <f t="shared" si="5"/>
        <v>10.8</v>
      </c>
      <c r="G72" cm="1">
        <f t="array" ref="G72">IF(AND($E72&gt;11,Taulukko2[Kohde]=Aikataulu!A$1),"SKIP",Aikataulu!A72)</f>
        <v>3.6</v>
      </c>
      <c r="H72" cm="1">
        <f t="array" ref="H72">IF(AND($E72&gt;11,Taulukko2[Matalin prioriteetti]=Aikataulu!B$1),"SKIP",Aikataulu!B72)</f>
        <v>3.6</v>
      </c>
      <c r="I72" cm="1">
        <f t="array" ref="I72">IF(AND($E72&gt;11,Taulukko2[Kohde]=Aikataulu!C$1),"SKIP",Aikataulu!C72)</f>
        <v>3.6</v>
      </c>
      <c r="J72" cm="1">
        <f t="array" ref="J72">IF(AND($E72&gt;11,Taulukko2[Kohde]=Aikataulu!D$1),"SKIP",Aikataulu!D72)</f>
        <v>0</v>
      </c>
      <c r="K72">
        <f t="shared" si="6"/>
        <v>10.8</v>
      </c>
      <c r="M72">
        <f>IF(AND(ROW()&gt;'Uusi auto'!C$21,ROW()&lt;Z$4),'Uusi auto'!C$7,0)</f>
        <v>3.6</v>
      </c>
      <c r="N72">
        <f>IF(AND(ROW()&gt;'Uusi auto'!D$21,ROW()&lt;AA$4),'Uusi auto'!D$7,0)</f>
        <v>3.6</v>
      </c>
      <c r="O72">
        <f>IF(AND(ROW()&gt;'Uusi auto'!E$21,ROW()&lt;AB$4),'Uusi auto'!E$7,0)</f>
        <v>3.6</v>
      </c>
      <c r="P72">
        <f>IF(AND(ROW()&gt;'Uusi auto'!F$21,ROW()&lt;AC$4),'Uusi auto'!F$7,0)</f>
        <v>0</v>
      </c>
      <c r="Q72">
        <f t="shared" si="7"/>
        <v>10.8</v>
      </c>
      <c r="S72" cm="1">
        <f t="array" ref="S72">IF(AND($Q72&gt;11,Taulukko2[Kohde]=Aikataulu!M$1),"SKIP",Aikataulu!M72)</f>
        <v>3.6</v>
      </c>
      <c r="T72" cm="1">
        <f t="array" ref="T72">IF(AND($Q72&gt;11,Taulukko2[Matalin prioriteetti]=Aikataulu!N$1),"SKIP",Aikataulu!N72)</f>
        <v>3.6</v>
      </c>
      <c r="U72" cm="1">
        <f t="array" ref="U72">IF(AND($Q72&gt;11,Taulukko2[Kohde]=Aikataulu!O$1),"SKIP",Aikataulu!O72)</f>
        <v>3.6</v>
      </c>
      <c r="V72" cm="1">
        <f t="array" ref="V72">IF(AND($Q72&gt;11,Taulukko2[Matalin prioriteetti]=Aikataulu!P$1),"SKIP",Aikataulu!P72)</f>
        <v>0</v>
      </c>
      <c r="W72">
        <f t="shared" si="8"/>
        <v>10.8</v>
      </c>
    </row>
    <row r="73" spans="1:23" x14ac:dyDescent="0.35">
      <c r="A73">
        <f>IF(AND(ROW()&gt;'Uusi auto'!C$21,ROW()&lt;'Uusi auto'!C$23),'Uusi auto'!C$7,0)</f>
        <v>3.6</v>
      </c>
      <c r="B73">
        <f>IF(AND(ROW()&gt;'Uusi auto'!D$21,ROW()&lt;'Uusi auto'!D$23),'Uusi auto'!D$7,0)</f>
        <v>3.6</v>
      </c>
      <c r="C73">
        <f>IF(AND(ROW()&gt;'Uusi auto'!E$21,ROW()&lt;'Uusi auto'!E$23),'Uusi auto'!E$7,0)</f>
        <v>3.6</v>
      </c>
      <c r="D73">
        <f>IF(AND(ROW()&gt;'Uusi auto'!F$21,ROW()&lt;'Uusi auto'!F$23),'Uusi auto'!F$7,0)</f>
        <v>0</v>
      </c>
      <c r="E73">
        <f t="shared" si="5"/>
        <v>10.8</v>
      </c>
      <c r="G73" cm="1">
        <f t="array" ref="G73">IF(AND($E73&gt;11,Taulukko2[Kohde]=Aikataulu!A$1),"SKIP",Aikataulu!A73)</f>
        <v>3.6</v>
      </c>
      <c r="H73" cm="1">
        <f t="array" ref="H73">IF(AND($E73&gt;11,Taulukko2[Matalin prioriteetti]=Aikataulu!B$1),"SKIP",Aikataulu!B73)</f>
        <v>3.6</v>
      </c>
      <c r="I73" cm="1">
        <f t="array" ref="I73">IF(AND($E73&gt;11,Taulukko2[Kohde]=Aikataulu!C$1),"SKIP",Aikataulu!C73)</f>
        <v>3.6</v>
      </c>
      <c r="J73" cm="1">
        <f t="array" ref="J73">IF(AND($E73&gt;11,Taulukko2[Kohde]=Aikataulu!D$1),"SKIP",Aikataulu!D73)</f>
        <v>0</v>
      </c>
      <c r="K73">
        <f t="shared" si="6"/>
        <v>10.8</v>
      </c>
      <c r="M73">
        <f>IF(AND(ROW()&gt;'Uusi auto'!C$21,ROW()&lt;Z$4),'Uusi auto'!C$7,0)</f>
        <v>3.6</v>
      </c>
      <c r="N73">
        <f>IF(AND(ROW()&gt;'Uusi auto'!D$21,ROW()&lt;AA$4),'Uusi auto'!D$7,0)</f>
        <v>3.6</v>
      </c>
      <c r="O73">
        <f>IF(AND(ROW()&gt;'Uusi auto'!E$21,ROW()&lt;AB$4),'Uusi auto'!E$7,0)</f>
        <v>3.6</v>
      </c>
      <c r="P73">
        <f>IF(AND(ROW()&gt;'Uusi auto'!F$21,ROW()&lt;AC$4),'Uusi auto'!F$7,0)</f>
        <v>0</v>
      </c>
      <c r="Q73">
        <f t="shared" si="7"/>
        <v>10.8</v>
      </c>
      <c r="S73" cm="1">
        <f t="array" ref="S73">IF(AND($Q73&gt;11,Taulukko2[Kohde]=Aikataulu!M$1),"SKIP",Aikataulu!M73)</f>
        <v>3.6</v>
      </c>
      <c r="T73" cm="1">
        <f t="array" ref="T73">IF(AND($Q73&gt;11,Taulukko2[Matalin prioriteetti]=Aikataulu!N$1),"SKIP",Aikataulu!N73)</f>
        <v>3.6</v>
      </c>
      <c r="U73" cm="1">
        <f t="array" ref="U73">IF(AND($Q73&gt;11,Taulukko2[Kohde]=Aikataulu!O$1),"SKIP",Aikataulu!O73)</f>
        <v>3.6</v>
      </c>
      <c r="V73" cm="1">
        <f t="array" ref="V73">IF(AND($Q73&gt;11,Taulukko2[Matalin prioriteetti]=Aikataulu!P$1),"SKIP",Aikataulu!P73)</f>
        <v>0</v>
      </c>
      <c r="W73">
        <f t="shared" si="8"/>
        <v>10.8</v>
      </c>
    </row>
    <row r="74" spans="1:23" x14ac:dyDescent="0.35">
      <c r="A74">
        <f>IF(AND(ROW()&gt;'Uusi auto'!C$21,ROW()&lt;'Uusi auto'!C$23),'Uusi auto'!C$7,0)</f>
        <v>3.6</v>
      </c>
      <c r="B74">
        <f>IF(AND(ROW()&gt;'Uusi auto'!D$21,ROW()&lt;'Uusi auto'!D$23),'Uusi auto'!D$7,0)</f>
        <v>3.6</v>
      </c>
      <c r="C74">
        <f>IF(AND(ROW()&gt;'Uusi auto'!E$21,ROW()&lt;'Uusi auto'!E$23),'Uusi auto'!E$7,0)</f>
        <v>3.6</v>
      </c>
      <c r="D74">
        <f>IF(AND(ROW()&gt;'Uusi auto'!F$21,ROW()&lt;'Uusi auto'!F$23),'Uusi auto'!F$7,0)</f>
        <v>0</v>
      </c>
      <c r="E74">
        <f t="shared" si="5"/>
        <v>10.8</v>
      </c>
      <c r="G74" cm="1">
        <f t="array" ref="G74">IF(AND($E74&gt;11,Taulukko2[Kohde]=Aikataulu!A$1),"SKIP",Aikataulu!A74)</f>
        <v>3.6</v>
      </c>
      <c r="H74" cm="1">
        <f t="array" ref="H74">IF(AND($E74&gt;11,Taulukko2[Matalin prioriteetti]=Aikataulu!B$1),"SKIP",Aikataulu!B74)</f>
        <v>3.6</v>
      </c>
      <c r="I74" cm="1">
        <f t="array" ref="I74">IF(AND($E74&gt;11,Taulukko2[Kohde]=Aikataulu!C$1),"SKIP",Aikataulu!C74)</f>
        <v>3.6</v>
      </c>
      <c r="J74" cm="1">
        <f t="array" ref="J74">IF(AND($E74&gt;11,Taulukko2[Kohde]=Aikataulu!D$1),"SKIP",Aikataulu!D74)</f>
        <v>0</v>
      </c>
      <c r="K74">
        <f t="shared" si="6"/>
        <v>10.8</v>
      </c>
      <c r="M74">
        <f>IF(AND(ROW()&gt;'Uusi auto'!C$21,ROW()&lt;Z$4),'Uusi auto'!C$7,0)</f>
        <v>3.6</v>
      </c>
      <c r="N74">
        <f>IF(AND(ROW()&gt;'Uusi auto'!D$21,ROW()&lt;AA$4),'Uusi auto'!D$7,0)</f>
        <v>3.6</v>
      </c>
      <c r="O74">
        <f>IF(AND(ROW()&gt;'Uusi auto'!E$21,ROW()&lt;AB$4),'Uusi auto'!E$7,0)</f>
        <v>3.6</v>
      </c>
      <c r="P74">
        <f>IF(AND(ROW()&gt;'Uusi auto'!F$21,ROW()&lt;AC$4),'Uusi auto'!F$7,0)</f>
        <v>0</v>
      </c>
      <c r="Q74">
        <f t="shared" si="7"/>
        <v>10.8</v>
      </c>
      <c r="S74" cm="1">
        <f t="array" ref="S74">IF(AND($Q74&gt;11,Taulukko2[Kohde]=Aikataulu!M$1),"SKIP",Aikataulu!M74)</f>
        <v>3.6</v>
      </c>
      <c r="T74" cm="1">
        <f t="array" ref="T74">IF(AND($Q74&gt;11,Taulukko2[Matalin prioriteetti]=Aikataulu!N$1),"SKIP",Aikataulu!N74)</f>
        <v>3.6</v>
      </c>
      <c r="U74" cm="1">
        <f t="array" ref="U74">IF(AND($Q74&gt;11,Taulukko2[Kohde]=Aikataulu!O$1),"SKIP",Aikataulu!O74)</f>
        <v>3.6</v>
      </c>
      <c r="V74" cm="1">
        <f t="array" ref="V74">IF(AND($Q74&gt;11,Taulukko2[Matalin prioriteetti]=Aikataulu!P$1),"SKIP",Aikataulu!P74)</f>
        <v>0</v>
      </c>
      <c r="W74">
        <f t="shared" si="8"/>
        <v>10.8</v>
      </c>
    </row>
    <row r="75" spans="1:23" x14ac:dyDescent="0.35">
      <c r="A75">
        <f>IF(AND(ROW()&gt;'Uusi auto'!C$21,ROW()&lt;'Uusi auto'!C$23),'Uusi auto'!C$7,0)</f>
        <v>3.6</v>
      </c>
      <c r="B75">
        <f>IF(AND(ROW()&gt;'Uusi auto'!D$21,ROW()&lt;'Uusi auto'!D$23),'Uusi auto'!D$7,0)</f>
        <v>3.6</v>
      </c>
      <c r="C75">
        <f>IF(AND(ROW()&gt;'Uusi auto'!E$21,ROW()&lt;'Uusi auto'!E$23),'Uusi auto'!E$7,0)</f>
        <v>3.6</v>
      </c>
      <c r="D75">
        <f>IF(AND(ROW()&gt;'Uusi auto'!F$21,ROW()&lt;'Uusi auto'!F$23),'Uusi auto'!F$7,0)</f>
        <v>0</v>
      </c>
      <c r="E75">
        <f t="shared" si="5"/>
        <v>10.8</v>
      </c>
      <c r="G75" cm="1">
        <f t="array" ref="G75">IF(AND($E75&gt;11,Taulukko2[Kohde]=Aikataulu!A$1),"SKIP",Aikataulu!A75)</f>
        <v>3.6</v>
      </c>
      <c r="H75" cm="1">
        <f t="array" ref="H75">IF(AND($E75&gt;11,Taulukko2[Matalin prioriteetti]=Aikataulu!B$1),"SKIP",Aikataulu!B75)</f>
        <v>3.6</v>
      </c>
      <c r="I75" cm="1">
        <f t="array" ref="I75">IF(AND($E75&gt;11,Taulukko2[Kohde]=Aikataulu!C$1),"SKIP",Aikataulu!C75)</f>
        <v>3.6</v>
      </c>
      <c r="J75" cm="1">
        <f t="array" ref="J75">IF(AND($E75&gt;11,Taulukko2[Kohde]=Aikataulu!D$1),"SKIP",Aikataulu!D75)</f>
        <v>0</v>
      </c>
      <c r="K75">
        <f t="shared" si="6"/>
        <v>10.8</v>
      </c>
      <c r="M75">
        <f>IF(AND(ROW()&gt;'Uusi auto'!C$21,ROW()&lt;Z$4),'Uusi auto'!C$7,0)</f>
        <v>3.6</v>
      </c>
      <c r="N75">
        <f>IF(AND(ROW()&gt;'Uusi auto'!D$21,ROW()&lt;AA$4),'Uusi auto'!D$7,0)</f>
        <v>3.6</v>
      </c>
      <c r="O75">
        <f>IF(AND(ROW()&gt;'Uusi auto'!E$21,ROW()&lt;AB$4),'Uusi auto'!E$7,0)</f>
        <v>3.6</v>
      </c>
      <c r="P75">
        <f>IF(AND(ROW()&gt;'Uusi auto'!F$21,ROW()&lt;AC$4),'Uusi auto'!F$7,0)</f>
        <v>0</v>
      </c>
      <c r="Q75">
        <f t="shared" si="7"/>
        <v>10.8</v>
      </c>
      <c r="S75" cm="1">
        <f t="array" ref="S75">IF(AND($Q75&gt;11,Taulukko2[Kohde]=Aikataulu!M$1),"SKIP",Aikataulu!M75)</f>
        <v>3.6</v>
      </c>
      <c r="T75" cm="1">
        <f t="array" ref="T75">IF(AND($Q75&gt;11,Taulukko2[Matalin prioriteetti]=Aikataulu!N$1),"SKIP",Aikataulu!N75)</f>
        <v>3.6</v>
      </c>
      <c r="U75" cm="1">
        <f t="array" ref="U75">IF(AND($Q75&gt;11,Taulukko2[Kohde]=Aikataulu!O$1),"SKIP",Aikataulu!O75)</f>
        <v>3.6</v>
      </c>
      <c r="V75" cm="1">
        <f t="array" ref="V75">IF(AND($Q75&gt;11,Taulukko2[Matalin prioriteetti]=Aikataulu!P$1),"SKIP",Aikataulu!P75)</f>
        <v>0</v>
      </c>
      <c r="W75">
        <f t="shared" si="8"/>
        <v>10.8</v>
      </c>
    </row>
    <row r="76" spans="1:23" x14ac:dyDescent="0.35">
      <c r="A76">
        <f>IF(AND(ROW()&gt;'Uusi auto'!C$21,ROW()&lt;'Uusi auto'!C$23),'Uusi auto'!C$7,0)</f>
        <v>3.6</v>
      </c>
      <c r="B76">
        <f>IF(AND(ROW()&gt;'Uusi auto'!D$21,ROW()&lt;'Uusi auto'!D$23),'Uusi auto'!D$7,0)</f>
        <v>3.6</v>
      </c>
      <c r="C76">
        <f>IF(AND(ROW()&gt;'Uusi auto'!E$21,ROW()&lt;'Uusi auto'!E$23),'Uusi auto'!E$7,0)</f>
        <v>3.6</v>
      </c>
      <c r="D76">
        <f>IF(AND(ROW()&gt;'Uusi auto'!F$21,ROW()&lt;'Uusi auto'!F$23),'Uusi auto'!F$7,0)</f>
        <v>0</v>
      </c>
      <c r="E76">
        <f t="shared" si="5"/>
        <v>10.8</v>
      </c>
      <c r="G76" cm="1">
        <f t="array" ref="G76">IF(AND($E76&gt;11,Taulukko2[Kohde]=Aikataulu!A$1),"SKIP",Aikataulu!A76)</f>
        <v>3.6</v>
      </c>
      <c r="H76" cm="1">
        <f t="array" ref="H76">IF(AND($E76&gt;11,Taulukko2[Matalin prioriteetti]=Aikataulu!B$1),"SKIP",Aikataulu!B76)</f>
        <v>3.6</v>
      </c>
      <c r="I76" cm="1">
        <f t="array" ref="I76">IF(AND($E76&gt;11,Taulukko2[Kohde]=Aikataulu!C$1),"SKIP",Aikataulu!C76)</f>
        <v>3.6</v>
      </c>
      <c r="J76" cm="1">
        <f t="array" ref="J76">IF(AND($E76&gt;11,Taulukko2[Kohde]=Aikataulu!D$1),"SKIP",Aikataulu!D76)</f>
        <v>0</v>
      </c>
      <c r="K76">
        <f t="shared" si="6"/>
        <v>10.8</v>
      </c>
      <c r="M76">
        <f>IF(AND(ROW()&gt;'Uusi auto'!C$21,ROW()&lt;Z$4),'Uusi auto'!C$7,0)</f>
        <v>3.6</v>
      </c>
      <c r="N76">
        <f>IF(AND(ROW()&gt;'Uusi auto'!D$21,ROW()&lt;AA$4),'Uusi auto'!D$7,0)</f>
        <v>3.6</v>
      </c>
      <c r="O76">
        <f>IF(AND(ROW()&gt;'Uusi auto'!E$21,ROW()&lt;AB$4),'Uusi auto'!E$7,0)</f>
        <v>3.6</v>
      </c>
      <c r="P76">
        <f>IF(AND(ROW()&gt;'Uusi auto'!F$21,ROW()&lt;AC$4),'Uusi auto'!F$7,0)</f>
        <v>0</v>
      </c>
      <c r="Q76">
        <f t="shared" si="7"/>
        <v>10.8</v>
      </c>
      <c r="S76" cm="1">
        <f t="array" ref="S76">IF(AND($Q76&gt;11,Taulukko2[Kohde]=Aikataulu!M$1),"SKIP",Aikataulu!M76)</f>
        <v>3.6</v>
      </c>
      <c r="T76" cm="1">
        <f t="array" ref="T76">IF(AND($Q76&gt;11,Taulukko2[Matalin prioriteetti]=Aikataulu!N$1),"SKIP",Aikataulu!N76)</f>
        <v>3.6</v>
      </c>
      <c r="U76" cm="1">
        <f t="array" ref="U76">IF(AND($Q76&gt;11,Taulukko2[Kohde]=Aikataulu!O$1),"SKIP",Aikataulu!O76)</f>
        <v>3.6</v>
      </c>
      <c r="V76" cm="1">
        <f t="array" ref="V76">IF(AND($Q76&gt;11,Taulukko2[Matalin prioriteetti]=Aikataulu!P$1),"SKIP",Aikataulu!P76)</f>
        <v>0</v>
      </c>
      <c r="W76">
        <f t="shared" si="8"/>
        <v>10.8</v>
      </c>
    </row>
    <row r="77" spans="1:23" x14ac:dyDescent="0.35">
      <c r="A77">
        <f>IF(AND(ROW()&gt;'Uusi auto'!C$21,ROW()&lt;'Uusi auto'!C$23),'Uusi auto'!C$7,0)</f>
        <v>3.6</v>
      </c>
      <c r="B77">
        <f>IF(AND(ROW()&gt;'Uusi auto'!D$21,ROW()&lt;'Uusi auto'!D$23),'Uusi auto'!D$7,0)</f>
        <v>3.6</v>
      </c>
      <c r="C77">
        <f>IF(AND(ROW()&gt;'Uusi auto'!E$21,ROW()&lt;'Uusi auto'!E$23),'Uusi auto'!E$7,0)</f>
        <v>3.6</v>
      </c>
      <c r="D77">
        <f>IF(AND(ROW()&gt;'Uusi auto'!F$21,ROW()&lt;'Uusi auto'!F$23),'Uusi auto'!F$7,0)</f>
        <v>0</v>
      </c>
      <c r="E77">
        <f t="shared" si="5"/>
        <v>10.8</v>
      </c>
      <c r="G77" cm="1">
        <f t="array" ref="G77">IF(AND($E77&gt;11,Taulukko2[Kohde]=Aikataulu!A$1),"SKIP",Aikataulu!A77)</f>
        <v>3.6</v>
      </c>
      <c r="H77" cm="1">
        <f t="array" ref="H77">IF(AND($E77&gt;11,Taulukko2[Matalin prioriteetti]=Aikataulu!B$1),"SKIP",Aikataulu!B77)</f>
        <v>3.6</v>
      </c>
      <c r="I77" cm="1">
        <f t="array" ref="I77">IF(AND($E77&gt;11,Taulukko2[Kohde]=Aikataulu!C$1),"SKIP",Aikataulu!C77)</f>
        <v>3.6</v>
      </c>
      <c r="J77" cm="1">
        <f t="array" ref="J77">IF(AND($E77&gt;11,Taulukko2[Kohde]=Aikataulu!D$1),"SKIP",Aikataulu!D77)</f>
        <v>0</v>
      </c>
      <c r="K77">
        <f t="shared" si="6"/>
        <v>10.8</v>
      </c>
      <c r="M77">
        <f>IF(AND(ROW()&gt;'Uusi auto'!C$21,ROW()&lt;Z$4),'Uusi auto'!C$7,0)</f>
        <v>3.6</v>
      </c>
      <c r="N77">
        <f>IF(AND(ROW()&gt;'Uusi auto'!D$21,ROW()&lt;AA$4),'Uusi auto'!D$7,0)</f>
        <v>3.6</v>
      </c>
      <c r="O77">
        <f>IF(AND(ROW()&gt;'Uusi auto'!E$21,ROW()&lt;AB$4),'Uusi auto'!E$7,0)</f>
        <v>3.6</v>
      </c>
      <c r="P77">
        <f>IF(AND(ROW()&gt;'Uusi auto'!F$21,ROW()&lt;AC$4),'Uusi auto'!F$7,0)</f>
        <v>0</v>
      </c>
      <c r="Q77">
        <f t="shared" si="7"/>
        <v>10.8</v>
      </c>
      <c r="S77" cm="1">
        <f t="array" ref="S77">IF(AND($Q77&gt;11,Taulukko2[Kohde]=Aikataulu!M$1),"SKIP",Aikataulu!M77)</f>
        <v>3.6</v>
      </c>
      <c r="T77" cm="1">
        <f t="array" ref="T77">IF(AND($Q77&gt;11,Taulukko2[Matalin prioriteetti]=Aikataulu!N$1),"SKIP",Aikataulu!N77)</f>
        <v>3.6</v>
      </c>
      <c r="U77" cm="1">
        <f t="array" ref="U77">IF(AND($Q77&gt;11,Taulukko2[Kohde]=Aikataulu!O$1),"SKIP",Aikataulu!O77)</f>
        <v>3.6</v>
      </c>
      <c r="V77" cm="1">
        <f t="array" ref="V77">IF(AND($Q77&gt;11,Taulukko2[Matalin prioriteetti]=Aikataulu!P$1),"SKIP",Aikataulu!P77)</f>
        <v>0</v>
      </c>
      <c r="W77">
        <f t="shared" si="8"/>
        <v>10.8</v>
      </c>
    </row>
    <row r="78" spans="1:23" x14ac:dyDescent="0.35">
      <c r="A78">
        <f>IF(AND(ROW()&gt;'Uusi auto'!C$21,ROW()&lt;'Uusi auto'!C$23),'Uusi auto'!C$7,0)</f>
        <v>3.6</v>
      </c>
      <c r="B78">
        <f>IF(AND(ROW()&gt;'Uusi auto'!D$21,ROW()&lt;'Uusi auto'!D$23),'Uusi auto'!D$7,0)</f>
        <v>3.6</v>
      </c>
      <c r="C78">
        <f>IF(AND(ROW()&gt;'Uusi auto'!E$21,ROW()&lt;'Uusi auto'!E$23),'Uusi auto'!E$7,0)</f>
        <v>3.6</v>
      </c>
      <c r="D78">
        <f>IF(AND(ROW()&gt;'Uusi auto'!F$21,ROW()&lt;'Uusi auto'!F$23),'Uusi auto'!F$7,0)</f>
        <v>0</v>
      </c>
      <c r="E78">
        <f t="shared" si="5"/>
        <v>10.8</v>
      </c>
      <c r="G78" cm="1">
        <f t="array" ref="G78">IF(AND($E78&gt;11,Taulukko2[Kohde]=Aikataulu!A$1),"SKIP",Aikataulu!A78)</f>
        <v>3.6</v>
      </c>
      <c r="H78" cm="1">
        <f t="array" ref="H78">IF(AND($E78&gt;11,Taulukko2[Matalin prioriteetti]=Aikataulu!B$1),"SKIP",Aikataulu!B78)</f>
        <v>3.6</v>
      </c>
      <c r="I78" cm="1">
        <f t="array" ref="I78">IF(AND($E78&gt;11,Taulukko2[Kohde]=Aikataulu!C$1),"SKIP",Aikataulu!C78)</f>
        <v>3.6</v>
      </c>
      <c r="J78" cm="1">
        <f t="array" ref="J78">IF(AND($E78&gt;11,Taulukko2[Kohde]=Aikataulu!D$1),"SKIP",Aikataulu!D78)</f>
        <v>0</v>
      </c>
      <c r="K78">
        <f t="shared" si="6"/>
        <v>10.8</v>
      </c>
      <c r="M78">
        <f>IF(AND(ROW()&gt;'Uusi auto'!C$21,ROW()&lt;Z$4),'Uusi auto'!C$7,0)</f>
        <v>3.6</v>
      </c>
      <c r="N78">
        <f>IF(AND(ROW()&gt;'Uusi auto'!D$21,ROW()&lt;AA$4),'Uusi auto'!D$7,0)</f>
        <v>3.6</v>
      </c>
      <c r="O78">
        <f>IF(AND(ROW()&gt;'Uusi auto'!E$21,ROW()&lt;AB$4),'Uusi auto'!E$7,0)</f>
        <v>3.6</v>
      </c>
      <c r="P78">
        <f>IF(AND(ROW()&gt;'Uusi auto'!F$21,ROW()&lt;AC$4),'Uusi auto'!F$7,0)</f>
        <v>0</v>
      </c>
      <c r="Q78">
        <f t="shared" si="7"/>
        <v>10.8</v>
      </c>
      <c r="S78" cm="1">
        <f t="array" ref="S78">IF(AND($Q78&gt;11,Taulukko2[Kohde]=Aikataulu!M$1),"SKIP",Aikataulu!M78)</f>
        <v>3.6</v>
      </c>
      <c r="T78" cm="1">
        <f t="array" ref="T78">IF(AND($Q78&gt;11,Taulukko2[Matalin prioriteetti]=Aikataulu!N$1),"SKIP",Aikataulu!N78)</f>
        <v>3.6</v>
      </c>
      <c r="U78" cm="1">
        <f t="array" ref="U78">IF(AND($Q78&gt;11,Taulukko2[Kohde]=Aikataulu!O$1),"SKIP",Aikataulu!O78)</f>
        <v>3.6</v>
      </c>
      <c r="V78" cm="1">
        <f t="array" ref="V78">IF(AND($Q78&gt;11,Taulukko2[Matalin prioriteetti]=Aikataulu!P$1),"SKIP",Aikataulu!P78)</f>
        <v>0</v>
      </c>
      <c r="W78">
        <f t="shared" si="8"/>
        <v>10.8</v>
      </c>
    </row>
    <row r="79" spans="1:23" x14ac:dyDescent="0.35">
      <c r="A79">
        <f>IF(AND(ROW()&gt;'Uusi auto'!C$21,ROW()&lt;'Uusi auto'!C$23),'Uusi auto'!C$7,0)</f>
        <v>3.6</v>
      </c>
      <c r="B79">
        <f>IF(AND(ROW()&gt;'Uusi auto'!D$21,ROW()&lt;'Uusi auto'!D$23),'Uusi auto'!D$7,0)</f>
        <v>3.6</v>
      </c>
      <c r="C79">
        <f>IF(AND(ROW()&gt;'Uusi auto'!E$21,ROW()&lt;'Uusi auto'!E$23),'Uusi auto'!E$7,0)</f>
        <v>3.6</v>
      </c>
      <c r="D79">
        <f>IF(AND(ROW()&gt;'Uusi auto'!F$21,ROW()&lt;'Uusi auto'!F$23),'Uusi auto'!F$7,0)</f>
        <v>0</v>
      </c>
      <c r="E79">
        <f t="shared" si="5"/>
        <v>10.8</v>
      </c>
      <c r="G79" cm="1">
        <f t="array" ref="G79">IF(AND($E79&gt;11,Taulukko2[Kohde]=Aikataulu!A$1),"SKIP",Aikataulu!A79)</f>
        <v>3.6</v>
      </c>
      <c r="H79" cm="1">
        <f t="array" ref="H79">IF(AND($E79&gt;11,Taulukko2[Matalin prioriteetti]=Aikataulu!B$1),"SKIP",Aikataulu!B79)</f>
        <v>3.6</v>
      </c>
      <c r="I79" cm="1">
        <f t="array" ref="I79">IF(AND($E79&gt;11,Taulukko2[Kohde]=Aikataulu!C$1),"SKIP",Aikataulu!C79)</f>
        <v>3.6</v>
      </c>
      <c r="J79" cm="1">
        <f t="array" ref="J79">IF(AND($E79&gt;11,Taulukko2[Kohde]=Aikataulu!D$1),"SKIP",Aikataulu!D79)</f>
        <v>0</v>
      </c>
      <c r="K79">
        <f t="shared" si="6"/>
        <v>10.8</v>
      </c>
      <c r="M79">
        <f>IF(AND(ROW()&gt;'Uusi auto'!C$21,ROW()&lt;Z$4),'Uusi auto'!C$7,0)</f>
        <v>3.6</v>
      </c>
      <c r="N79">
        <f>IF(AND(ROW()&gt;'Uusi auto'!D$21,ROW()&lt;AA$4),'Uusi auto'!D$7,0)</f>
        <v>3.6</v>
      </c>
      <c r="O79">
        <f>IF(AND(ROW()&gt;'Uusi auto'!E$21,ROW()&lt;AB$4),'Uusi auto'!E$7,0)</f>
        <v>3.6</v>
      </c>
      <c r="P79">
        <f>IF(AND(ROW()&gt;'Uusi auto'!F$21,ROW()&lt;AC$4),'Uusi auto'!F$7,0)</f>
        <v>0</v>
      </c>
      <c r="Q79">
        <f t="shared" si="7"/>
        <v>10.8</v>
      </c>
      <c r="S79" cm="1">
        <f t="array" ref="S79">IF(AND($Q79&gt;11,Taulukko2[Kohde]=Aikataulu!M$1),"SKIP",Aikataulu!M79)</f>
        <v>3.6</v>
      </c>
      <c r="T79" cm="1">
        <f t="array" ref="T79">IF(AND($Q79&gt;11,Taulukko2[Matalin prioriteetti]=Aikataulu!N$1),"SKIP",Aikataulu!N79)</f>
        <v>3.6</v>
      </c>
      <c r="U79" cm="1">
        <f t="array" ref="U79">IF(AND($Q79&gt;11,Taulukko2[Kohde]=Aikataulu!O$1),"SKIP",Aikataulu!O79)</f>
        <v>3.6</v>
      </c>
      <c r="V79" cm="1">
        <f t="array" ref="V79">IF(AND($Q79&gt;11,Taulukko2[Matalin prioriteetti]=Aikataulu!P$1),"SKIP",Aikataulu!P79)</f>
        <v>0</v>
      </c>
      <c r="W79">
        <f t="shared" si="8"/>
        <v>10.8</v>
      </c>
    </row>
    <row r="80" spans="1:23" x14ac:dyDescent="0.35">
      <c r="A80">
        <f>IF(AND(ROW()&gt;'Uusi auto'!C$21,ROW()&lt;'Uusi auto'!C$23),'Uusi auto'!C$7,0)</f>
        <v>3.6</v>
      </c>
      <c r="B80">
        <f>IF(AND(ROW()&gt;'Uusi auto'!D$21,ROW()&lt;'Uusi auto'!D$23),'Uusi auto'!D$7,0)</f>
        <v>3.6</v>
      </c>
      <c r="C80">
        <f>IF(AND(ROW()&gt;'Uusi auto'!E$21,ROW()&lt;'Uusi auto'!E$23),'Uusi auto'!E$7,0)</f>
        <v>3.6</v>
      </c>
      <c r="D80">
        <f>IF(AND(ROW()&gt;'Uusi auto'!F$21,ROW()&lt;'Uusi auto'!F$23),'Uusi auto'!F$7,0)</f>
        <v>0</v>
      </c>
      <c r="E80">
        <f t="shared" si="5"/>
        <v>10.8</v>
      </c>
      <c r="G80" cm="1">
        <f t="array" ref="G80">IF(AND($E80&gt;11,Taulukko2[Kohde]=Aikataulu!A$1),"SKIP",Aikataulu!A80)</f>
        <v>3.6</v>
      </c>
      <c r="H80" cm="1">
        <f t="array" ref="H80">IF(AND($E80&gt;11,Taulukko2[Matalin prioriteetti]=Aikataulu!B$1),"SKIP",Aikataulu!B80)</f>
        <v>3.6</v>
      </c>
      <c r="I80" cm="1">
        <f t="array" ref="I80">IF(AND($E80&gt;11,Taulukko2[Kohde]=Aikataulu!C$1),"SKIP",Aikataulu!C80)</f>
        <v>3.6</v>
      </c>
      <c r="J80" cm="1">
        <f t="array" ref="J80">IF(AND($E80&gt;11,Taulukko2[Kohde]=Aikataulu!D$1),"SKIP",Aikataulu!D80)</f>
        <v>0</v>
      </c>
      <c r="K80">
        <f t="shared" si="6"/>
        <v>10.8</v>
      </c>
      <c r="M80">
        <f>IF(AND(ROW()&gt;'Uusi auto'!C$21,ROW()&lt;Z$4),'Uusi auto'!C$7,0)</f>
        <v>3.6</v>
      </c>
      <c r="N80">
        <f>IF(AND(ROW()&gt;'Uusi auto'!D$21,ROW()&lt;AA$4),'Uusi auto'!D$7,0)</f>
        <v>3.6</v>
      </c>
      <c r="O80">
        <f>IF(AND(ROW()&gt;'Uusi auto'!E$21,ROW()&lt;AB$4),'Uusi auto'!E$7,0)</f>
        <v>3.6</v>
      </c>
      <c r="P80">
        <f>IF(AND(ROW()&gt;'Uusi auto'!F$21,ROW()&lt;AC$4),'Uusi auto'!F$7,0)</f>
        <v>0</v>
      </c>
      <c r="Q80">
        <f t="shared" si="7"/>
        <v>10.8</v>
      </c>
      <c r="S80" cm="1">
        <f t="array" ref="S80">IF(AND($Q80&gt;11,Taulukko2[Kohde]=Aikataulu!M$1),"SKIP",Aikataulu!M80)</f>
        <v>3.6</v>
      </c>
      <c r="T80" cm="1">
        <f t="array" ref="T80">IF(AND($Q80&gt;11,Taulukko2[Matalin prioriteetti]=Aikataulu!N$1),"SKIP",Aikataulu!N80)</f>
        <v>3.6</v>
      </c>
      <c r="U80" cm="1">
        <f t="array" ref="U80">IF(AND($Q80&gt;11,Taulukko2[Kohde]=Aikataulu!O$1),"SKIP",Aikataulu!O80)</f>
        <v>3.6</v>
      </c>
      <c r="V80" cm="1">
        <f t="array" ref="V80">IF(AND($Q80&gt;11,Taulukko2[Matalin prioriteetti]=Aikataulu!P$1),"SKIP",Aikataulu!P80)</f>
        <v>0</v>
      </c>
      <c r="W80">
        <f t="shared" si="8"/>
        <v>10.8</v>
      </c>
    </row>
    <row r="81" spans="1:23" x14ac:dyDescent="0.35">
      <c r="A81">
        <f>IF(AND(ROW()&gt;'Uusi auto'!C$21,ROW()&lt;'Uusi auto'!C$23),'Uusi auto'!C$7,0)</f>
        <v>3.6</v>
      </c>
      <c r="B81">
        <f>IF(AND(ROW()&gt;'Uusi auto'!D$21,ROW()&lt;'Uusi auto'!D$23),'Uusi auto'!D$7,0)</f>
        <v>3.6</v>
      </c>
      <c r="C81">
        <f>IF(AND(ROW()&gt;'Uusi auto'!E$21,ROW()&lt;'Uusi auto'!E$23),'Uusi auto'!E$7,0)</f>
        <v>3.6</v>
      </c>
      <c r="D81">
        <f>IF(AND(ROW()&gt;'Uusi auto'!F$21,ROW()&lt;'Uusi auto'!F$23),'Uusi auto'!F$7,0)</f>
        <v>0</v>
      </c>
      <c r="E81">
        <f t="shared" si="5"/>
        <v>10.8</v>
      </c>
      <c r="G81" cm="1">
        <f t="array" ref="G81">IF(AND($E81&gt;11,Taulukko2[Kohde]=Aikataulu!A$1),"SKIP",Aikataulu!A81)</f>
        <v>3.6</v>
      </c>
      <c r="H81" cm="1">
        <f t="array" ref="H81">IF(AND($E81&gt;11,Taulukko2[Matalin prioriteetti]=Aikataulu!B$1),"SKIP",Aikataulu!B81)</f>
        <v>3.6</v>
      </c>
      <c r="I81" cm="1">
        <f t="array" ref="I81">IF(AND($E81&gt;11,Taulukko2[Kohde]=Aikataulu!C$1),"SKIP",Aikataulu!C81)</f>
        <v>3.6</v>
      </c>
      <c r="J81" cm="1">
        <f t="array" ref="J81">IF(AND($E81&gt;11,Taulukko2[Kohde]=Aikataulu!D$1),"SKIP",Aikataulu!D81)</f>
        <v>0</v>
      </c>
      <c r="K81">
        <f t="shared" si="6"/>
        <v>10.8</v>
      </c>
      <c r="M81">
        <f>IF(AND(ROW()&gt;'Uusi auto'!C$21,ROW()&lt;Z$4),'Uusi auto'!C$7,0)</f>
        <v>3.6</v>
      </c>
      <c r="N81">
        <f>IF(AND(ROW()&gt;'Uusi auto'!D$21,ROW()&lt;AA$4),'Uusi auto'!D$7,0)</f>
        <v>3.6</v>
      </c>
      <c r="O81">
        <f>IF(AND(ROW()&gt;'Uusi auto'!E$21,ROW()&lt;AB$4),'Uusi auto'!E$7,0)</f>
        <v>3.6</v>
      </c>
      <c r="P81">
        <f>IF(AND(ROW()&gt;'Uusi auto'!F$21,ROW()&lt;AC$4),'Uusi auto'!F$7,0)</f>
        <v>0</v>
      </c>
      <c r="Q81">
        <f t="shared" si="7"/>
        <v>10.8</v>
      </c>
      <c r="S81" cm="1">
        <f t="array" ref="S81">IF(AND($Q81&gt;11,Taulukko2[Kohde]=Aikataulu!M$1),"SKIP",Aikataulu!M81)</f>
        <v>3.6</v>
      </c>
      <c r="T81" cm="1">
        <f t="array" ref="T81">IF(AND($Q81&gt;11,Taulukko2[Matalin prioriteetti]=Aikataulu!N$1),"SKIP",Aikataulu!N81)</f>
        <v>3.6</v>
      </c>
      <c r="U81" cm="1">
        <f t="array" ref="U81">IF(AND($Q81&gt;11,Taulukko2[Kohde]=Aikataulu!O$1),"SKIP",Aikataulu!O81)</f>
        <v>3.6</v>
      </c>
      <c r="V81" cm="1">
        <f t="array" ref="V81">IF(AND($Q81&gt;11,Taulukko2[Matalin prioriteetti]=Aikataulu!P$1),"SKIP",Aikataulu!P81)</f>
        <v>0</v>
      </c>
      <c r="W81">
        <f t="shared" si="8"/>
        <v>10.8</v>
      </c>
    </row>
    <row r="82" spans="1:23" x14ac:dyDescent="0.35">
      <c r="A82">
        <f>IF(AND(ROW()&gt;'Uusi auto'!C$21,ROW()&lt;'Uusi auto'!C$23),'Uusi auto'!C$7,0)</f>
        <v>3.6</v>
      </c>
      <c r="B82">
        <f>IF(AND(ROW()&gt;'Uusi auto'!D$21,ROW()&lt;'Uusi auto'!D$23),'Uusi auto'!D$7,0)</f>
        <v>3.6</v>
      </c>
      <c r="C82">
        <f>IF(AND(ROW()&gt;'Uusi auto'!E$21,ROW()&lt;'Uusi auto'!E$23),'Uusi auto'!E$7,0)</f>
        <v>3.6</v>
      </c>
      <c r="D82" s="48">
        <f>IF(AND(ROW()&gt;'Uusi auto'!F$21,ROW()&lt;'Uusi auto'!F$23),'Uusi auto'!F$7,0)</f>
        <v>3.6</v>
      </c>
      <c r="E82">
        <f t="shared" si="5"/>
        <v>14.4</v>
      </c>
      <c r="G82" cm="1">
        <f t="array" ref="G82">IF(AND($E82&gt;11,Taulukko2[Kohde]=Aikataulu!A$1),"SKIP",Aikataulu!A82)</f>
        <v>3.6</v>
      </c>
      <c r="H82" cm="1">
        <f t="array" ref="H82">IF(AND($E82&gt;11,Taulukko2[Matalin prioriteetti]=Aikataulu!B$1),"SKIP",Aikataulu!B82)</f>
        <v>3.6</v>
      </c>
      <c r="I82" t="str" cm="1">
        <f t="array" ref="I82">IF(AND($E82&gt;11,Taulukko2[Kohde]=Aikataulu!C$1),"SKIP",Aikataulu!C82)</f>
        <v>SKIP</v>
      </c>
      <c r="J82" cm="1">
        <f t="array" ref="J82">IF(AND($E82&gt;11,Taulukko2[Kohde]=Aikataulu!D$1),"SKIP",Aikataulu!D82)</f>
        <v>3.6</v>
      </c>
      <c r="K82">
        <f t="shared" si="6"/>
        <v>10.8</v>
      </c>
      <c r="M82">
        <f>IF(AND(ROW()&gt;'Uusi auto'!C$21,ROW()&lt;Z$4),'Uusi auto'!C$7,0)</f>
        <v>3.6</v>
      </c>
      <c r="N82">
        <f>IF(AND(ROW()&gt;'Uusi auto'!D$21,ROW()&lt;AA$4),'Uusi auto'!D$7,0)</f>
        <v>3.6</v>
      </c>
      <c r="O82">
        <f>IF(AND(ROW()&gt;'Uusi auto'!E$21,ROW()&lt;AB$4),'Uusi auto'!E$7,0)</f>
        <v>3.6</v>
      </c>
      <c r="P82">
        <f>IF(AND(ROW()&gt;'Uusi auto'!F$21,ROW()&lt;AC$4),'Uusi auto'!F$7,0)</f>
        <v>3.6</v>
      </c>
      <c r="Q82">
        <f t="shared" si="7"/>
        <v>14.4</v>
      </c>
      <c r="S82" cm="1">
        <f t="array" ref="S82">IF(AND($Q82&gt;11,Taulukko2[Kohde]=Aikataulu!M$1),"SKIP",Aikataulu!M82)</f>
        <v>3.6</v>
      </c>
      <c r="T82" cm="1">
        <f t="array" ref="T82">IF(AND($Q82&gt;11,Taulukko2[Matalin prioriteetti]=Aikataulu!N$1),"SKIP",Aikataulu!N82)</f>
        <v>3.6</v>
      </c>
      <c r="U82" t="str" cm="1">
        <f t="array" ref="U82">IF(AND($Q82&gt;11,Taulukko2[Kohde]=Aikataulu!O$1),"SKIP",Aikataulu!O82)</f>
        <v>SKIP</v>
      </c>
      <c r="V82" cm="1">
        <f t="array" ref="V82">IF(AND($Q82&gt;11,Taulukko2[Matalin prioriteetti]=Aikataulu!P$1),"SKIP",Aikataulu!P82)</f>
        <v>3.6</v>
      </c>
      <c r="W82">
        <f t="shared" si="8"/>
        <v>10.8</v>
      </c>
    </row>
    <row r="83" spans="1:23" x14ac:dyDescent="0.35">
      <c r="A83">
        <f>IF(AND(ROW()&gt;'Uusi auto'!C$21,ROW()&lt;'Uusi auto'!C$23),'Uusi auto'!C$7,0)</f>
        <v>3.6</v>
      </c>
      <c r="B83">
        <f>IF(AND(ROW()&gt;'Uusi auto'!D$21,ROW()&lt;'Uusi auto'!D$23),'Uusi auto'!D$7,0)</f>
        <v>3.6</v>
      </c>
      <c r="C83">
        <f>IF(AND(ROW()&gt;'Uusi auto'!E$21,ROW()&lt;'Uusi auto'!E$23),'Uusi auto'!E$7,0)</f>
        <v>3.6</v>
      </c>
      <c r="D83" s="48">
        <f>IF(AND(ROW()&gt;'Uusi auto'!F$21,ROW()&lt;'Uusi auto'!F$23),'Uusi auto'!F$7,0)</f>
        <v>3.6</v>
      </c>
      <c r="E83">
        <f t="shared" si="5"/>
        <v>14.4</v>
      </c>
      <c r="G83" cm="1">
        <f t="array" ref="G83">IF(AND($E83&gt;11,Taulukko2[Kohde]=Aikataulu!A$1),"SKIP",Aikataulu!A83)</f>
        <v>3.6</v>
      </c>
      <c r="H83" cm="1">
        <f t="array" ref="H83">IF(AND($E83&gt;11,Taulukko2[Matalin prioriteetti]=Aikataulu!B$1),"SKIP",Aikataulu!B83)</f>
        <v>3.6</v>
      </c>
      <c r="I83" t="str" cm="1">
        <f t="array" ref="I83">IF(AND($E83&gt;11,Taulukko2[Kohde]=Aikataulu!C$1),"SKIP",Aikataulu!C83)</f>
        <v>SKIP</v>
      </c>
      <c r="J83" cm="1">
        <f t="array" ref="J83">IF(AND($E83&gt;11,Taulukko2[Kohde]=Aikataulu!D$1),"SKIP",Aikataulu!D83)</f>
        <v>3.6</v>
      </c>
      <c r="K83">
        <f t="shared" si="6"/>
        <v>10.8</v>
      </c>
      <c r="M83">
        <f>IF(AND(ROW()&gt;'Uusi auto'!C$21,ROW()&lt;Z$4),'Uusi auto'!C$7,0)</f>
        <v>3.6</v>
      </c>
      <c r="N83">
        <f>IF(AND(ROW()&gt;'Uusi auto'!D$21,ROW()&lt;AA$4),'Uusi auto'!D$7,0)</f>
        <v>3.6</v>
      </c>
      <c r="O83">
        <f>IF(AND(ROW()&gt;'Uusi auto'!E$21,ROW()&lt;AB$4),'Uusi auto'!E$7,0)</f>
        <v>3.6</v>
      </c>
      <c r="P83">
        <f>IF(AND(ROW()&gt;'Uusi auto'!F$21,ROW()&lt;AC$4),'Uusi auto'!F$7,0)</f>
        <v>3.6</v>
      </c>
      <c r="Q83">
        <f t="shared" si="7"/>
        <v>14.4</v>
      </c>
      <c r="S83" cm="1">
        <f t="array" ref="S83">IF(AND($Q83&gt;11,Taulukko2[Kohde]=Aikataulu!M$1),"SKIP",Aikataulu!M83)</f>
        <v>3.6</v>
      </c>
      <c r="T83" cm="1">
        <f t="array" ref="T83">IF(AND($Q83&gt;11,Taulukko2[Matalin prioriteetti]=Aikataulu!N$1),"SKIP",Aikataulu!N83)</f>
        <v>3.6</v>
      </c>
      <c r="U83" t="str" cm="1">
        <f t="array" ref="U83">IF(AND($Q83&gt;11,Taulukko2[Kohde]=Aikataulu!O$1),"SKIP",Aikataulu!O83)</f>
        <v>SKIP</v>
      </c>
      <c r="V83" cm="1">
        <f t="array" ref="V83">IF(AND($Q83&gt;11,Taulukko2[Matalin prioriteetti]=Aikataulu!P$1),"SKIP",Aikataulu!P83)</f>
        <v>3.6</v>
      </c>
      <c r="W83">
        <f t="shared" si="8"/>
        <v>10.8</v>
      </c>
    </row>
    <row r="84" spans="1:23" x14ac:dyDescent="0.35">
      <c r="A84">
        <f>IF(AND(ROW()&gt;'Uusi auto'!C$21,ROW()&lt;'Uusi auto'!C$23),'Uusi auto'!C$7,0)</f>
        <v>3.6</v>
      </c>
      <c r="B84">
        <f>IF(AND(ROW()&gt;'Uusi auto'!D$21,ROW()&lt;'Uusi auto'!D$23),'Uusi auto'!D$7,0)</f>
        <v>3.6</v>
      </c>
      <c r="C84">
        <f>IF(AND(ROW()&gt;'Uusi auto'!E$21,ROW()&lt;'Uusi auto'!E$23),'Uusi auto'!E$7,0)</f>
        <v>3.6</v>
      </c>
      <c r="D84" s="48">
        <f>IF(AND(ROW()&gt;'Uusi auto'!F$21,ROW()&lt;'Uusi auto'!F$23),'Uusi auto'!F$7,0)</f>
        <v>3.6</v>
      </c>
      <c r="E84">
        <f t="shared" si="5"/>
        <v>14.4</v>
      </c>
      <c r="G84" cm="1">
        <f t="array" ref="G84">IF(AND($E84&gt;11,Taulukko2[Kohde]=Aikataulu!A$1),"SKIP",Aikataulu!A84)</f>
        <v>3.6</v>
      </c>
      <c r="H84" cm="1">
        <f t="array" ref="H84">IF(AND($E84&gt;11,Taulukko2[Matalin prioriteetti]=Aikataulu!B$1),"SKIP",Aikataulu!B84)</f>
        <v>3.6</v>
      </c>
      <c r="I84" t="str" cm="1">
        <f t="array" ref="I84">IF(AND($E84&gt;11,Taulukko2[Kohde]=Aikataulu!C$1),"SKIP",Aikataulu!C84)</f>
        <v>SKIP</v>
      </c>
      <c r="J84" cm="1">
        <f t="array" ref="J84">IF(AND($E84&gt;11,Taulukko2[Kohde]=Aikataulu!D$1),"SKIP",Aikataulu!D84)</f>
        <v>3.6</v>
      </c>
      <c r="K84">
        <f t="shared" si="6"/>
        <v>10.8</v>
      </c>
      <c r="M84">
        <f>IF(AND(ROW()&gt;'Uusi auto'!C$21,ROW()&lt;Z$4),'Uusi auto'!C$7,0)</f>
        <v>3.6</v>
      </c>
      <c r="N84">
        <f>IF(AND(ROW()&gt;'Uusi auto'!D$21,ROW()&lt;AA$4),'Uusi auto'!D$7,0)</f>
        <v>3.6</v>
      </c>
      <c r="O84">
        <f>IF(AND(ROW()&gt;'Uusi auto'!E$21,ROW()&lt;AB$4),'Uusi auto'!E$7,0)</f>
        <v>3.6</v>
      </c>
      <c r="P84">
        <f>IF(AND(ROW()&gt;'Uusi auto'!F$21,ROW()&lt;AC$4),'Uusi auto'!F$7,0)</f>
        <v>3.6</v>
      </c>
      <c r="Q84">
        <f t="shared" si="7"/>
        <v>14.4</v>
      </c>
      <c r="S84" cm="1">
        <f t="array" ref="S84">IF(AND($Q84&gt;11,Taulukko2[Kohde]=Aikataulu!M$1),"SKIP",Aikataulu!M84)</f>
        <v>3.6</v>
      </c>
      <c r="T84" cm="1">
        <f t="array" ref="T84">IF(AND($Q84&gt;11,Taulukko2[Matalin prioriteetti]=Aikataulu!N$1),"SKIP",Aikataulu!N84)</f>
        <v>3.6</v>
      </c>
      <c r="U84" t="str" cm="1">
        <f t="array" ref="U84">IF(AND($Q84&gt;11,Taulukko2[Kohde]=Aikataulu!O$1),"SKIP",Aikataulu!O84)</f>
        <v>SKIP</v>
      </c>
      <c r="V84" cm="1">
        <f t="array" ref="V84">IF(AND($Q84&gt;11,Taulukko2[Matalin prioriteetti]=Aikataulu!P$1),"SKIP",Aikataulu!P84)</f>
        <v>3.6</v>
      </c>
      <c r="W84">
        <f t="shared" si="8"/>
        <v>10.8</v>
      </c>
    </row>
    <row r="85" spans="1:23" x14ac:dyDescent="0.35">
      <c r="A85">
        <f>IF(AND(ROW()&gt;'Uusi auto'!C$21,ROW()&lt;'Uusi auto'!C$23),'Uusi auto'!C$7,0)</f>
        <v>3.6</v>
      </c>
      <c r="B85">
        <f>IF(AND(ROW()&gt;'Uusi auto'!D$21,ROW()&lt;'Uusi auto'!D$23),'Uusi auto'!D$7,0)</f>
        <v>3.6</v>
      </c>
      <c r="C85">
        <f>IF(AND(ROW()&gt;'Uusi auto'!E$21,ROW()&lt;'Uusi auto'!E$23),'Uusi auto'!E$7,0)</f>
        <v>3.6</v>
      </c>
      <c r="D85" s="48">
        <f>IF(AND(ROW()&gt;'Uusi auto'!F$21,ROW()&lt;'Uusi auto'!F$23),'Uusi auto'!F$7,0)</f>
        <v>3.6</v>
      </c>
      <c r="E85">
        <f t="shared" si="5"/>
        <v>14.4</v>
      </c>
      <c r="G85" cm="1">
        <f t="array" ref="G85">IF(AND($E85&gt;11,Taulukko2[Kohde]=Aikataulu!A$1),"SKIP",Aikataulu!A85)</f>
        <v>3.6</v>
      </c>
      <c r="H85" cm="1">
        <f t="array" ref="H85">IF(AND($E85&gt;11,Taulukko2[Matalin prioriteetti]=Aikataulu!B$1),"SKIP",Aikataulu!B85)</f>
        <v>3.6</v>
      </c>
      <c r="I85" t="str" cm="1">
        <f t="array" ref="I85">IF(AND($E85&gt;11,Taulukko2[Kohde]=Aikataulu!C$1),"SKIP",Aikataulu!C85)</f>
        <v>SKIP</v>
      </c>
      <c r="J85" cm="1">
        <f t="array" ref="J85">IF(AND($E85&gt;11,Taulukko2[Kohde]=Aikataulu!D$1),"SKIP",Aikataulu!D85)</f>
        <v>3.6</v>
      </c>
      <c r="K85">
        <f t="shared" si="6"/>
        <v>10.8</v>
      </c>
      <c r="M85">
        <f>IF(AND(ROW()&gt;'Uusi auto'!C$21,ROW()&lt;Z$4),'Uusi auto'!C$7,0)</f>
        <v>3.6</v>
      </c>
      <c r="N85">
        <f>IF(AND(ROW()&gt;'Uusi auto'!D$21,ROW()&lt;AA$4),'Uusi auto'!D$7,0)</f>
        <v>3.6</v>
      </c>
      <c r="O85">
        <f>IF(AND(ROW()&gt;'Uusi auto'!E$21,ROW()&lt;AB$4),'Uusi auto'!E$7,0)</f>
        <v>3.6</v>
      </c>
      <c r="P85">
        <f>IF(AND(ROW()&gt;'Uusi auto'!F$21,ROW()&lt;AC$4),'Uusi auto'!F$7,0)</f>
        <v>3.6</v>
      </c>
      <c r="Q85">
        <f t="shared" si="7"/>
        <v>14.4</v>
      </c>
      <c r="S85" cm="1">
        <f t="array" ref="S85">IF(AND($Q85&gt;11,Taulukko2[Kohde]=Aikataulu!M$1),"SKIP",Aikataulu!M85)</f>
        <v>3.6</v>
      </c>
      <c r="T85" cm="1">
        <f t="array" ref="T85">IF(AND($Q85&gt;11,Taulukko2[Matalin prioriteetti]=Aikataulu!N$1),"SKIP",Aikataulu!N85)</f>
        <v>3.6</v>
      </c>
      <c r="U85" t="str" cm="1">
        <f t="array" ref="U85">IF(AND($Q85&gt;11,Taulukko2[Kohde]=Aikataulu!O$1),"SKIP",Aikataulu!O85)</f>
        <v>SKIP</v>
      </c>
      <c r="V85" cm="1">
        <f t="array" ref="V85">IF(AND($Q85&gt;11,Taulukko2[Matalin prioriteetti]=Aikataulu!P$1),"SKIP",Aikataulu!P85)</f>
        <v>3.6</v>
      </c>
      <c r="W85">
        <f t="shared" si="8"/>
        <v>10.8</v>
      </c>
    </row>
    <row r="86" spans="1:23" x14ac:dyDescent="0.35">
      <c r="A86">
        <f>IF(AND(ROW()&gt;'Uusi auto'!C$21,ROW()&lt;'Uusi auto'!C$23),'Uusi auto'!C$7,0)</f>
        <v>3.6</v>
      </c>
      <c r="B86">
        <f>IF(AND(ROW()&gt;'Uusi auto'!D$21,ROW()&lt;'Uusi auto'!D$23),'Uusi auto'!D$7,0)</f>
        <v>3.6</v>
      </c>
      <c r="C86">
        <f>IF(AND(ROW()&gt;'Uusi auto'!E$21,ROW()&lt;'Uusi auto'!E$23),'Uusi auto'!E$7,0)</f>
        <v>3.6</v>
      </c>
      <c r="D86" s="48">
        <f>IF(AND(ROW()&gt;'Uusi auto'!F$21,ROW()&lt;'Uusi auto'!F$23),'Uusi auto'!F$7,0)</f>
        <v>3.6</v>
      </c>
      <c r="E86">
        <f t="shared" si="5"/>
        <v>14.4</v>
      </c>
      <c r="G86" cm="1">
        <f t="array" ref="G86">IF(AND($E86&gt;11,Taulukko2[Kohde]=Aikataulu!A$1),"SKIP",Aikataulu!A86)</f>
        <v>3.6</v>
      </c>
      <c r="H86" cm="1">
        <f t="array" ref="H86">IF(AND($E86&gt;11,Taulukko2[Matalin prioriteetti]=Aikataulu!B$1),"SKIP",Aikataulu!B86)</f>
        <v>3.6</v>
      </c>
      <c r="I86" t="str" cm="1">
        <f t="array" ref="I86">IF(AND($E86&gt;11,Taulukko2[Kohde]=Aikataulu!C$1),"SKIP",Aikataulu!C86)</f>
        <v>SKIP</v>
      </c>
      <c r="J86" cm="1">
        <f t="array" ref="J86">IF(AND($E86&gt;11,Taulukko2[Kohde]=Aikataulu!D$1),"SKIP",Aikataulu!D86)</f>
        <v>3.6</v>
      </c>
      <c r="K86">
        <f t="shared" si="6"/>
        <v>10.8</v>
      </c>
      <c r="M86">
        <f>IF(AND(ROW()&gt;'Uusi auto'!C$21,ROW()&lt;Z$4),'Uusi auto'!C$7,0)</f>
        <v>3.6</v>
      </c>
      <c r="N86">
        <f>IF(AND(ROW()&gt;'Uusi auto'!D$21,ROW()&lt;AA$4),'Uusi auto'!D$7,0)</f>
        <v>3.6</v>
      </c>
      <c r="O86">
        <f>IF(AND(ROW()&gt;'Uusi auto'!E$21,ROW()&lt;AB$4),'Uusi auto'!E$7,0)</f>
        <v>3.6</v>
      </c>
      <c r="P86">
        <f>IF(AND(ROW()&gt;'Uusi auto'!F$21,ROW()&lt;AC$4),'Uusi auto'!F$7,0)</f>
        <v>3.6</v>
      </c>
      <c r="Q86">
        <f t="shared" si="7"/>
        <v>14.4</v>
      </c>
      <c r="S86" cm="1">
        <f t="array" ref="S86">IF(AND($Q86&gt;11,Taulukko2[Kohde]=Aikataulu!M$1),"SKIP",Aikataulu!M86)</f>
        <v>3.6</v>
      </c>
      <c r="T86" cm="1">
        <f t="array" ref="T86">IF(AND($Q86&gt;11,Taulukko2[Matalin prioriteetti]=Aikataulu!N$1),"SKIP",Aikataulu!N86)</f>
        <v>3.6</v>
      </c>
      <c r="U86" t="str" cm="1">
        <f t="array" ref="U86">IF(AND($Q86&gt;11,Taulukko2[Kohde]=Aikataulu!O$1),"SKIP",Aikataulu!O86)</f>
        <v>SKIP</v>
      </c>
      <c r="V86" cm="1">
        <f t="array" ref="V86">IF(AND($Q86&gt;11,Taulukko2[Matalin prioriteetti]=Aikataulu!P$1),"SKIP",Aikataulu!P86)</f>
        <v>3.6</v>
      </c>
      <c r="W86">
        <f t="shared" si="8"/>
        <v>10.8</v>
      </c>
    </row>
    <row r="87" spans="1:23" x14ac:dyDescent="0.35">
      <c r="A87">
        <f>IF(AND(ROW()&gt;'Uusi auto'!C$21,ROW()&lt;'Uusi auto'!C$23),'Uusi auto'!C$7,0)</f>
        <v>3.6</v>
      </c>
      <c r="B87">
        <f>IF(AND(ROW()&gt;'Uusi auto'!D$21,ROW()&lt;'Uusi auto'!D$23),'Uusi auto'!D$7,0)</f>
        <v>3.6</v>
      </c>
      <c r="C87">
        <f>IF(AND(ROW()&gt;'Uusi auto'!E$21,ROW()&lt;'Uusi auto'!E$23),'Uusi auto'!E$7,0)</f>
        <v>3.6</v>
      </c>
      <c r="D87" s="48">
        <f>IF(AND(ROW()&gt;'Uusi auto'!F$21,ROW()&lt;'Uusi auto'!F$23),'Uusi auto'!F$7,0)</f>
        <v>3.6</v>
      </c>
      <c r="E87">
        <f t="shared" si="5"/>
        <v>14.4</v>
      </c>
      <c r="G87" cm="1">
        <f t="array" ref="G87">IF(AND($E87&gt;11,Taulukko2[Kohde]=Aikataulu!A$1),"SKIP",Aikataulu!A87)</f>
        <v>3.6</v>
      </c>
      <c r="H87" cm="1">
        <f t="array" ref="H87">IF(AND($E87&gt;11,Taulukko2[Matalin prioriteetti]=Aikataulu!B$1),"SKIP",Aikataulu!B87)</f>
        <v>3.6</v>
      </c>
      <c r="I87" t="str" cm="1">
        <f t="array" ref="I87">IF(AND($E87&gt;11,Taulukko2[Kohde]=Aikataulu!C$1),"SKIP",Aikataulu!C87)</f>
        <v>SKIP</v>
      </c>
      <c r="J87" cm="1">
        <f t="array" ref="J87">IF(AND($E87&gt;11,Taulukko2[Kohde]=Aikataulu!D$1),"SKIP",Aikataulu!D87)</f>
        <v>3.6</v>
      </c>
      <c r="K87">
        <f t="shared" si="6"/>
        <v>10.8</v>
      </c>
      <c r="M87">
        <f>IF(AND(ROW()&gt;'Uusi auto'!C$21,ROW()&lt;Z$4),'Uusi auto'!C$7,0)</f>
        <v>3.6</v>
      </c>
      <c r="N87">
        <f>IF(AND(ROW()&gt;'Uusi auto'!D$21,ROW()&lt;AA$4),'Uusi auto'!D$7,0)</f>
        <v>3.6</v>
      </c>
      <c r="O87">
        <f>IF(AND(ROW()&gt;'Uusi auto'!E$21,ROW()&lt;AB$4),'Uusi auto'!E$7,0)</f>
        <v>3.6</v>
      </c>
      <c r="P87">
        <f>IF(AND(ROW()&gt;'Uusi auto'!F$21,ROW()&lt;AC$4),'Uusi auto'!F$7,0)</f>
        <v>3.6</v>
      </c>
      <c r="Q87">
        <f t="shared" si="7"/>
        <v>14.4</v>
      </c>
      <c r="S87" cm="1">
        <f t="array" ref="S87">IF(AND($Q87&gt;11,Taulukko2[Kohde]=Aikataulu!M$1),"SKIP",Aikataulu!M87)</f>
        <v>3.6</v>
      </c>
      <c r="T87" cm="1">
        <f t="array" ref="T87">IF(AND($Q87&gt;11,Taulukko2[Matalin prioriteetti]=Aikataulu!N$1),"SKIP",Aikataulu!N87)</f>
        <v>3.6</v>
      </c>
      <c r="U87" t="str" cm="1">
        <f t="array" ref="U87">IF(AND($Q87&gt;11,Taulukko2[Kohde]=Aikataulu!O$1),"SKIP",Aikataulu!O87)</f>
        <v>SKIP</v>
      </c>
      <c r="V87" cm="1">
        <f t="array" ref="V87">IF(AND($Q87&gt;11,Taulukko2[Matalin prioriteetti]=Aikataulu!P$1),"SKIP",Aikataulu!P87)</f>
        <v>3.6</v>
      </c>
      <c r="W87">
        <f t="shared" si="8"/>
        <v>10.8</v>
      </c>
    </row>
    <row r="88" spans="1:23" x14ac:dyDescent="0.35">
      <c r="A88">
        <f>IF(AND(ROW()&gt;'Uusi auto'!C$21,ROW()&lt;'Uusi auto'!C$23),'Uusi auto'!C$7,0)</f>
        <v>3.6</v>
      </c>
      <c r="B88">
        <f>IF(AND(ROW()&gt;'Uusi auto'!D$21,ROW()&lt;'Uusi auto'!D$23),'Uusi auto'!D$7,0)</f>
        <v>3.6</v>
      </c>
      <c r="C88">
        <f>IF(AND(ROW()&gt;'Uusi auto'!E$21,ROW()&lt;'Uusi auto'!E$23),'Uusi auto'!E$7,0)</f>
        <v>3.6</v>
      </c>
      <c r="D88" s="48">
        <f>IF(AND(ROW()&gt;'Uusi auto'!F$21,ROW()&lt;'Uusi auto'!F$23),'Uusi auto'!F$7,0)</f>
        <v>3.6</v>
      </c>
      <c r="E88">
        <f t="shared" si="5"/>
        <v>14.4</v>
      </c>
      <c r="G88" cm="1">
        <f t="array" ref="G88">IF(AND($E88&gt;11,Taulukko2[Kohde]=Aikataulu!A$1),"SKIP",Aikataulu!A88)</f>
        <v>3.6</v>
      </c>
      <c r="H88" cm="1">
        <f t="array" ref="H88">IF(AND($E88&gt;11,Taulukko2[Matalin prioriteetti]=Aikataulu!B$1),"SKIP",Aikataulu!B88)</f>
        <v>3.6</v>
      </c>
      <c r="I88" t="str" cm="1">
        <f t="array" ref="I88">IF(AND($E88&gt;11,Taulukko2[Kohde]=Aikataulu!C$1),"SKIP",Aikataulu!C88)</f>
        <v>SKIP</v>
      </c>
      <c r="J88" cm="1">
        <f t="array" ref="J88">IF(AND($E88&gt;11,Taulukko2[Kohde]=Aikataulu!D$1),"SKIP",Aikataulu!D88)</f>
        <v>3.6</v>
      </c>
      <c r="K88">
        <f t="shared" si="6"/>
        <v>10.8</v>
      </c>
      <c r="M88">
        <f>IF(AND(ROW()&gt;'Uusi auto'!C$21,ROW()&lt;Z$4),'Uusi auto'!C$7,0)</f>
        <v>3.6</v>
      </c>
      <c r="N88">
        <f>IF(AND(ROW()&gt;'Uusi auto'!D$21,ROW()&lt;AA$4),'Uusi auto'!D$7,0)</f>
        <v>3.6</v>
      </c>
      <c r="O88">
        <f>IF(AND(ROW()&gt;'Uusi auto'!E$21,ROW()&lt;AB$4),'Uusi auto'!E$7,0)</f>
        <v>3.6</v>
      </c>
      <c r="P88">
        <f>IF(AND(ROW()&gt;'Uusi auto'!F$21,ROW()&lt;AC$4),'Uusi auto'!F$7,0)</f>
        <v>3.6</v>
      </c>
      <c r="Q88">
        <f t="shared" si="7"/>
        <v>14.4</v>
      </c>
      <c r="S88" cm="1">
        <f t="array" ref="S88">IF(AND($Q88&gt;11,Taulukko2[Kohde]=Aikataulu!M$1),"SKIP",Aikataulu!M88)</f>
        <v>3.6</v>
      </c>
      <c r="T88" cm="1">
        <f t="array" ref="T88">IF(AND($Q88&gt;11,Taulukko2[Matalin prioriteetti]=Aikataulu!N$1),"SKIP",Aikataulu!N88)</f>
        <v>3.6</v>
      </c>
      <c r="U88" t="str" cm="1">
        <f t="array" ref="U88">IF(AND($Q88&gt;11,Taulukko2[Kohde]=Aikataulu!O$1),"SKIP",Aikataulu!O88)</f>
        <v>SKIP</v>
      </c>
      <c r="V88" cm="1">
        <f t="array" ref="V88">IF(AND($Q88&gt;11,Taulukko2[Matalin prioriteetti]=Aikataulu!P$1),"SKIP",Aikataulu!P88)</f>
        <v>3.6</v>
      </c>
      <c r="W88">
        <f t="shared" si="8"/>
        <v>10.8</v>
      </c>
    </row>
    <row r="89" spans="1:23" x14ac:dyDescent="0.35">
      <c r="A89">
        <f>IF(AND(ROW()&gt;'Uusi auto'!C$21,ROW()&lt;'Uusi auto'!C$23),'Uusi auto'!C$7,0)</f>
        <v>3.6</v>
      </c>
      <c r="B89">
        <f>IF(AND(ROW()&gt;'Uusi auto'!D$21,ROW()&lt;'Uusi auto'!D$23),'Uusi auto'!D$7,0)</f>
        <v>3.6</v>
      </c>
      <c r="C89">
        <f>IF(AND(ROW()&gt;'Uusi auto'!E$21,ROW()&lt;'Uusi auto'!E$23),'Uusi auto'!E$7,0)</f>
        <v>3.6</v>
      </c>
      <c r="D89" s="48">
        <f>IF(AND(ROW()&gt;'Uusi auto'!F$21,ROW()&lt;'Uusi auto'!F$23),'Uusi auto'!F$7,0)</f>
        <v>3.6</v>
      </c>
      <c r="E89">
        <f t="shared" si="5"/>
        <v>14.4</v>
      </c>
      <c r="G89" cm="1">
        <f t="array" ref="G89">IF(AND($E89&gt;11,Taulukko2[Kohde]=Aikataulu!A$1),"SKIP",Aikataulu!A89)</f>
        <v>3.6</v>
      </c>
      <c r="H89" cm="1">
        <f t="array" ref="H89">IF(AND($E89&gt;11,Taulukko2[Matalin prioriteetti]=Aikataulu!B$1),"SKIP",Aikataulu!B89)</f>
        <v>3.6</v>
      </c>
      <c r="I89" t="str" cm="1">
        <f t="array" ref="I89">IF(AND($E89&gt;11,Taulukko2[Kohde]=Aikataulu!C$1),"SKIP",Aikataulu!C89)</f>
        <v>SKIP</v>
      </c>
      <c r="J89" cm="1">
        <f t="array" ref="J89">IF(AND($E89&gt;11,Taulukko2[Kohde]=Aikataulu!D$1),"SKIP",Aikataulu!D89)</f>
        <v>3.6</v>
      </c>
      <c r="K89">
        <f t="shared" si="6"/>
        <v>10.8</v>
      </c>
      <c r="M89">
        <f>IF(AND(ROW()&gt;'Uusi auto'!C$21,ROW()&lt;Z$4),'Uusi auto'!C$7,0)</f>
        <v>3.6</v>
      </c>
      <c r="N89">
        <f>IF(AND(ROW()&gt;'Uusi auto'!D$21,ROW()&lt;AA$4),'Uusi auto'!D$7,0)</f>
        <v>3.6</v>
      </c>
      <c r="O89">
        <f>IF(AND(ROW()&gt;'Uusi auto'!E$21,ROW()&lt;AB$4),'Uusi auto'!E$7,0)</f>
        <v>3.6</v>
      </c>
      <c r="P89">
        <f>IF(AND(ROW()&gt;'Uusi auto'!F$21,ROW()&lt;AC$4),'Uusi auto'!F$7,0)</f>
        <v>3.6</v>
      </c>
      <c r="Q89">
        <f t="shared" si="7"/>
        <v>14.4</v>
      </c>
      <c r="S89" cm="1">
        <f t="array" ref="S89">IF(AND($Q89&gt;11,Taulukko2[Kohde]=Aikataulu!M$1),"SKIP",Aikataulu!M89)</f>
        <v>3.6</v>
      </c>
      <c r="T89" cm="1">
        <f t="array" ref="T89">IF(AND($Q89&gt;11,Taulukko2[Matalin prioriteetti]=Aikataulu!N$1),"SKIP",Aikataulu!N89)</f>
        <v>3.6</v>
      </c>
      <c r="U89" t="str" cm="1">
        <f t="array" ref="U89">IF(AND($Q89&gt;11,Taulukko2[Kohde]=Aikataulu!O$1),"SKIP",Aikataulu!O89)</f>
        <v>SKIP</v>
      </c>
      <c r="V89" cm="1">
        <f t="array" ref="V89">IF(AND($Q89&gt;11,Taulukko2[Matalin prioriteetti]=Aikataulu!P$1),"SKIP",Aikataulu!P89)</f>
        <v>3.6</v>
      </c>
      <c r="W89">
        <f t="shared" si="8"/>
        <v>10.8</v>
      </c>
    </row>
    <row r="90" spans="1:23" x14ac:dyDescent="0.35">
      <c r="A90">
        <f>IF(AND(ROW()&gt;'Uusi auto'!C$21,ROW()&lt;'Uusi auto'!C$23),'Uusi auto'!C$7,0)</f>
        <v>3.6</v>
      </c>
      <c r="B90">
        <f>IF(AND(ROW()&gt;'Uusi auto'!D$21,ROW()&lt;'Uusi auto'!D$23),'Uusi auto'!D$7,0)</f>
        <v>3.6</v>
      </c>
      <c r="C90">
        <f>IF(AND(ROW()&gt;'Uusi auto'!E$21,ROW()&lt;'Uusi auto'!E$23),'Uusi auto'!E$7,0)</f>
        <v>3.6</v>
      </c>
      <c r="D90" s="48">
        <f>IF(AND(ROW()&gt;'Uusi auto'!F$21,ROW()&lt;'Uusi auto'!F$23),'Uusi auto'!F$7,0)</f>
        <v>3.6</v>
      </c>
      <c r="E90">
        <f t="shared" si="5"/>
        <v>14.4</v>
      </c>
      <c r="G90" cm="1">
        <f t="array" ref="G90">IF(AND($E90&gt;11,Taulukko2[Kohde]=Aikataulu!A$1),"SKIP",Aikataulu!A90)</f>
        <v>3.6</v>
      </c>
      <c r="H90" cm="1">
        <f t="array" ref="H90">IF(AND($E90&gt;11,Taulukko2[Matalin prioriteetti]=Aikataulu!B$1),"SKIP",Aikataulu!B90)</f>
        <v>3.6</v>
      </c>
      <c r="I90" t="str" cm="1">
        <f t="array" ref="I90">IF(AND($E90&gt;11,Taulukko2[Kohde]=Aikataulu!C$1),"SKIP",Aikataulu!C90)</f>
        <v>SKIP</v>
      </c>
      <c r="J90" cm="1">
        <f t="array" ref="J90">IF(AND($E90&gt;11,Taulukko2[Kohde]=Aikataulu!D$1),"SKIP",Aikataulu!D90)</f>
        <v>3.6</v>
      </c>
      <c r="K90">
        <f t="shared" si="6"/>
        <v>10.8</v>
      </c>
      <c r="M90">
        <f>IF(AND(ROW()&gt;'Uusi auto'!C$21,ROW()&lt;Z$4),'Uusi auto'!C$7,0)</f>
        <v>3.6</v>
      </c>
      <c r="N90">
        <f>IF(AND(ROW()&gt;'Uusi auto'!D$21,ROW()&lt;AA$4),'Uusi auto'!D$7,0)</f>
        <v>3.6</v>
      </c>
      <c r="O90">
        <f>IF(AND(ROW()&gt;'Uusi auto'!E$21,ROW()&lt;AB$4),'Uusi auto'!E$7,0)</f>
        <v>3.6</v>
      </c>
      <c r="P90">
        <f>IF(AND(ROW()&gt;'Uusi auto'!F$21,ROW()&lt;AC$4),'Uusi auto'!F$7,0)</f>
        <v>3.6</v>
      </c>
      <c r="Q90">
        <f t="shared" si="7"/>
        <v>14.4</v>
      </c>
      <c r="S90" cm="1">
        <f t="array" ref="S90">IF(AND($Q90&gt;11,Taulukko2[Kohde]=Aikataulu!M$1),"SKIP",Aikataulu!M90)</f>
        <v>3.6</v>
      </c>
      <c r="T90" cm="1">
        <f t="array" ref="T90">IF(AND($Q90&gt;11,Taulukko2[Matalin prioriteetti]=Aikataulu!N$1),"SKIP",Aikataulu!N90)</f>
        <v>3.6</v>
      </c>
      <c r="U90" t="str" cm="1">
        <f t="array" ref="U90">IF(AND($Q90&gt;11,Taulukko2[Kohde]=Aikataulu!O$1),"SKIP",Aikataulu!O90)</f>
        <v>SKIP</v>
      </c>
      <c r="V90" cm="1">
        <f t="array" ref="V90">IF(AND($Q90&gt;11,Taulukko2[Matalin prioriteetti]=Aikataulu!P$1),"SKIP",Aikataulu!P90)</f>
        <v>3.6</v>
      </c>
      <c r="W90">
        <f t="shared" si="8"/>
        <v>10.8</v>
      </c>
    </row>
    <row r="91" spans="1:23" x14ac:dyDescent="0.35">
      <c r="A91">
        <f>IF(AND(ROW()&gt;'Uusi auto'!C$21,ROW()&lt;'Uusi auto'!C$23),'Uusi auto'!C$7,0)</f>
        <v>3.6</v>
      </c>
      <c r="B91">
        <f>IF(AND(ROW()&gt;'Uusi auto'!D$21,ROW()&lt;'Uusi auto'!D$23),'Uusi auto'!D$7,0)</f>
        <v>3.6</v>
      </c>
      <c r="C91">
        <f>IF(AND(ROW()&gt;'Uusi auto'!E$21,ROW()&lt;'Uusi auto'!E$23),'Uusi auto'!E$7,0)</f>
        <v>3.6</v>
      </c>
      <c r="D91" s="48">
        <f>IF(AND(ROW()&gt;'Uusi auto'!F$21,ROW()&lt;'Uusi auto'!F$23),'Uusi auto'!F$7,0)</f>
        <v>3.6</v>
      </c>
      <c r="E91">
        <f t="shared" si="5"/>
        <v>14.4</v>
      </c>
      <c r="G91" cm="1">
        <f t="array" ref="G91">IF(AND($E91&gt;11,Taulukko2[Kohde]=Aikataulu!A$1),"SKIP",Aikataulu!A91)</f>
        <v>3.6</v>
      </c>
      <c r="H91" cm="1">
        <f t="array" ref="H91">IF(AND($E91&gt;11,Taulukko2[Matalin prioriteetti]=Aikataulu!B$1),"SKIP",Aikataulu!B91)</f>
        <v>3.6</v>
      </c>
      <c r="I91" t="str" cm="1">
        <f t="array" ref="I91">IF(AND($E91&gt;11,Taulukko2[Kohde]=Aikataulu!C$1),"SKIP",Aikataulu!C91)</f>
        <v>SKIP</v>
      </c>
      <c r="J91" cm="1">
        <f t="array" ref="J91">IF(AND($E91&gt;11,Taulukko2[Kohde]=Aikataulu!D$1),"SKIP",Aikataulu!D91)</f>
        <v>3.6</v>
      </c>
      <c r="K91">
        <f t="shared" si="6"/>
        <v>10.8</v>
      </c>
      <c r="M91">
        <f>IF(AND(ROW()&gt;'Uusi auto'!C$21,ROW()&lt;Z$4),'Uusi auto'!C$7,0)</f>
        <v>3.6</v>
      </c>
      <c r="N91">
        <f>IF(AND(ROW()&gt;'Uusi auto'!D$21,ROW()&lt;AA$4),'Uusi auto'!D$7,0)</f>
        <v>3.6</v>
      </c>
      <c r="O91">
        <f>IF(AND(ROW()&gt;'Uusi auto'!E$21,ROW()&lt;AB$4),'Uusi auto'!E$7,0)</f>
        <v>3.6</v>
      </c>
      <c r="P91">
        <f>IF(AND(ROW()&gt;'Uusi auto'!F$21,ROW()&lt;AC$4),'Uusi auto'!F$7,0)</f>
        <v>3.6</v>
      </c>
      <c r="Q91">
        <f t="shared" si="7"/>
        <v>14.4</v>
      </c>
      <c r="S91" cm="1">
        <f t="array" ref="S91">IF(AND($Q91&gt;11,Taulukko2[Kohde]=Aikataulu!M$1),"SKIP",Aikataulu!M91)</f>
        <v>3.6</v>
      </c>
      <c r="T91" cm="1">
        <f t="array" ref="T91">IF(AND($Q91&gt;11,Taulukko2[Matalin prioriteetti]=Aikataulu!N$1),"SKIP",Aikataulu!N91)</f>
        <v>3.6</v>
      </c>
      <c r="U91" t="str" cm="1">
        <f t="array" ref="U91">IF(AND($Q91&gt;11,Taulukko2[Kohde]=Aikataulu!O$1),"SKIP",Aikataulu!O91)</f>
        <v>SKIP</v>
      </c>
      <c r="V91" cm="1">
        <f t="array" ref="V91">IF(AND($Q91&gt;11,Taulukko2[Matalin prioriteetti]=Aikataulu!P$1),"SKIP",Aikataulu!P91)</f>
        <v>3.6</v>
      </c>
      <c r="W91">
        <f t="shared" si="8"/>
        <v>10.8</v>
      </c>
    </row>
    <row r="92" spans="1:23" x14ac:dyDescent="0.35">
      <c r="A92">
        <f>IF(AND(ROW()&gt;'Uusi auto'!C$21,ROW()&lt;'Uusi auto'!C$23),'Uusi auto'!C$7,0)</f>
        <v>3.6</v>
      </c>
      <c r="B92">
        <f>IF(AND(ROW()&gt;'Uusi auto'!D$21,ROW()&lt;'Uusi auto'!D$23),'Uusi auto'!D$7,0)</f>
        <v>3.6</v>
      </c>
      <c r="C92">
        <f>IF(AND(ROW()&gt;'Uusi auto'!E$21,ROW()&lt;'Uusi auto'!E$23),'Uusi auto'!E$7,0)</f>
        <v>3.6</v>
      </c>
      <c r="D92" s="48">
        <f>IF(AND(ROW()&gt;'Uusi auto'!F$21,ROW()&lt;'Uusi auto'!F$23),'Uusi auto'!F$7,0)</f>
        <v>3.6</v>
      </c>
      <c r="E92">
        <f t="shared" si="5"/>
        <v>14.4</v>
      </c>
      <c r="G92" cm="1">
        <f t="array" ref="G92">IF(AND($E92&gt;11,Taulukko2[Kohde]=Aikataulu!A$1),"SKIP",Aikataulu!A92)</f>
        <v>3.6</v>
      </c>
      <c r="H92" cm="1">
        <f t="array" ref="H92">IF(AND($E92&gt;11,Taulukko2[Matalin prioriteetti]=Aikataulu!B$1),"SKIP",Aikataulu!B92)</f>
        <v>3.6</v>
      </c>
      <c r="I92" t="str" cm="1">
        <f t="array" ref="I92">IF(AND($E92&gt;11,Taulukko2[Kohde]=Aikataulu!C$1),"SKIP",Aikataulu!C92)</f>
        <v>SKIP</v>
      </c>
      <c r="J92" cm="1">
        <f t="array" ref="J92">IF(AND($E92&gt;11,Taulukko2[Kohde]=Aikataulu!D$1),"SKIP",Aikataulu!D92)</f>
        <v>3.6</v>
      </c>
      <c r="K92">
        <f t="shared" si="6"/>
        <v>10.8</v>
      </c>
      <c r="M92">
        <f>IF(AND(ROW()&gt;'Uusi auto'!C$21,ROW()&lt;Z$4),'Uusi auto'!C$7,0)</f>
        <v>3.6</v>
      </c>
      <c r="N92">
        <f>IF(AND(ROW()&gt;'Uusi auto'!D$21,ROW()&lt;AA$4),'Uusi auto'!D$7,0)</f>
        <v>3.6</v>
      </c>
      <c r="O92">
        <f>IF(AND(ROW()&gt;'Uusi auto'!E$21,ROW()&lt;AB$4),'Uusi auto'!E$7,0)</f>
        <v>3.6</v>
      </c>
      <c r="P92">
        <f>IF(AND(ROW()&gt;'Uusi auto'!F$21,ROW()&lt;AC$4),'Uusi auto'!F$7,0)</f>
        <v>3.6</v>
      </c>
      <c r="Q92">
        <f t="shared" si="7"/>
        <v>14.4</v>
      </c>
      <c r="S92" cm="1">
        <f t="array" ref="S92">IF(AND($Q92&gt;11,Taulukko2[Kohde]=Aikataulu!M$1),"SKIP",Aikataulu!M92)</f>
        <v>3.6</v>
      </c>
      <c r="T92" cm="1">
        <f t="array" ref="T92">IF(AND($Q92&gt;11,Taulukko2[Matalin prioriteetti]=Aikataulu!N$1),"SKIP",Aikataulu!N92)</f>
        <v>3.6</v>
      </c>
      <c r="U92" t="str" cm="1">
        <f t="array" ref="U92">IF(AND($Q92&gt;11,Taulukko2[Kohde]=Aikataulu!O$1),"SKIP",Aikataulu!O92)</f>
        <v>SKIP</v>
      </c>
      <c r="V92" cm="1">
        <f t="array" ref="V92">IF(AND($Q92&gt;11,Taulukko2[Matalin prioriteetti]=Aikataulu!P$1),"SKIP",Aikataulu!P92)</f>
        <v>3.6</v>
      </c>
      <c r="W92">
        <f t="shared" si="8"/>
        <v>10.8</v>
      </c>
    </row>
    <row r="93" spans="1:23" x14ac:dyDescent="0.35">
      <c r="A93">
        <f>IF(AND(ROW()&gt;'Uusi auto'!C$21,ROW()&lt;'Uusi auto'!C$23),'Uusi auto'!C$7,0)</f>
        <v>3.6</v>
      </c>
      <c r="B93">
        <f>IF(AND(ROW()&gt;'Uusi auto'!D$21,ROW()&lt;'Uusi auto'!D$23),'Uusi auto'!D$7,0)</f>
        <v>3.6</v>
      </c>
      <c r="C93">
        <f>IF(AND(ROW()&gt;'Uusi auto'!E$21,ROW()&lt;'Uusi auto'!E$23),'Uusi auto'!E$7,0)</f>
        <v>3.6</v>
      </c>
      <c r="D93" s="48">
        <f>IF(AND(ROW()&gt;'Uusi auto'!F$21,ROW()&lt;'Uusi auto'!F$23),'Uusi auto'!F$7,0)</f>
        <v>3.6</v>
      </c>
      <c r="E93">
        <f t="shared" si="5"/>
        <v>14.4</v>
      </c>
      <c r="G93" cm="1">
        <f t="array" ref="G93">IF(AND($E93&gt;11,Taulukko2[Kohde]=Aikataulu!A$1),"SKIP",Aikataulu!A93)</f>
        <v>3.6</v>
      </c>
      <c r="H93" cm="1">
        <f t="array" ref="H93">IF(AND($E93&gt;11,Taulukko2[Matalin prioriteetti]=Aikataulu!B$1),"SKIP",Aikataulu!B93)</f>
        <v>3.6</v>
      </c>
      <c r="I93" t="str" cm="1">
        <f t="array" ref="I93">IF(AND($E93&gt;11,Taulukko2[Kohde]=Aikataulu!C$1),"SKIP",Aikataulu!C93)</f>
        <v>SKIP</v>
      </c>
      <c r="J93" cm="1">
        <f t="array" ref="J93">IF(AND($E93&gt;11,Taulukko2[Kohde]=Aikataulu!D$1),"SKIP",Aikataulu!D93)</f>
        <v>3.6</v>
      </c>
      <c r="K93">
        <f t="shared" si="6"/>
        <v>10.8</v>
      </c>
      <c r="M93">
        <f>IF(AND(ROW()&gt;'Uusi auto'!C$21,ROW()&lt;Z$4),'Uusi auto'!C$7,0)</f>
        <v>3.6</v>
      </c>
      <c r="N93">
        <f>IF(AND(ROW()&gt;'Uusi auto'!D$21,ROW()&lt;AA$4),'Uusi auto'!D$7,0)</f>
        <v>3.6</v>
      </c>
      <c r="O93">
        <f>IF(AND(ROW()&gt;'Uusi auto'!E$21,ROW()&lt;AB$4),'Uusi auto'!E$7,0)</f>
        <v>3.6</v>
      </c>
      <c r="P93">
        <f>IF(AND(ROW()&gt;'Uusi auto'!F$21,ROW()&lt;AC$4),'Uusi auto'!F$7,0)</f>
        <v>3.6</v>
      </c>
      <c r="Q93">
        <f t="shared" si="7"/>
        <v>14.4</v>
      </c>
      <c r="S93" cm="1">
        <f t="array" ref="S93">IF(AND($Q93&gt;11,Taulukko2[Kohde]=Aikataulu!M$1),"SKIP",Aikataulu!M93)</f>
        <v>3.6</v>
      </c>
      <c r="T93" cm="1">
        <f t="array" ref="T93">IF(AND($Q93&gt;11,Taulukko2[Matalin prioriteetti]=Aikataulu!N$1),"SKIP",Aikataulu!N93)</f>
        <v>3.6</v>
      </c>
      <c r="U93" t="str" cm="1">
        <f t="array" ref="U93">IF(AND($Q93&gt;11,Taulukko2[Kohde]=Aikataulu!O$1),"SKIP",Aikataulu!O93)</f>
        <v>SKIP</v>
      </c>
      <c r="V93" cm="1">
        <f t="array" ref="V93">IF(AND($Q93&gt;11,Taulukko2[Matalin prioriteetti]=Aikataulu!P$1),"SKIP",Aikataulu!P93)</f>
        <v>3.6</v>
      </c>
      <c r="W93">
        <f t="shared" si="8"/>
        <v>10.8</v>
      </c>
    </row>
    <row r="94" spans="1:23" x14ac:dyDescent="0.35">
      <c r="A94">
        <f>IF(AND(ROW()&gt;'Uusi auto'!C$21,ROW()&lt;'Uusi auto'!C$23),'Uusi auto'!C$7,0)</f>
        <v>3.6</v>
      </c>
      <c r="B94">
        <f>IF(AND(ROW()&gt;'Uusi auto'!D$21,ROW()&lt;'Uusi auto'!D$23),'Uusi auto'!D$7,0)</f>
        <v>3.6</v>
      </c>
      <c r="C94">
        <f>IF(AND(ROW()&gt;'Uusi auto'!E$21,ROW()&lt;'Uusi auto'!E$23),'Uusi auto'!E$7,0)</f>
        <v>3.6</v>
      </c>
      <c r="D94" s="48">
        <f>IF(AND(ROW()&gt;'Uusi auto'!F$21,ROW()&lt;'Uusi auto'!F$23),'Uusi auto'!F$7,0)</f>
        <v>3.6</v>
      </c>
      <c r="E94">
        <f t="shared" si="5"/>
        <v>14.4</v>
      </c>
      <c r="G94" cm="1">
        <f t="array" ref="G94">IF(AND($E94&gt;11,Taulukko2[Kohde]=Aikataulu!A$1),"SKIP",Aikataulu!A94)</f>
        <v>3.6</v>
      </c>
      <c r="H94" cm="1">
        <f t="array" ref="H94">IF(AND($E94&gt;11,Taulukko2[Matalin prioriteetti]=Aikataulu!B$1),"SKIP",Aikataulu!B94)</f>
        <v>3.6</v>
      </c>
      <c r="I94" t="str" cm="1">
        <f t="array" ref="I94">IF(AND($E94&gt;11,Taulukko2[Kohde]=Aikataulu!C$1),"SKIP",Aikataulu!C94)</f>
        <v>SKIP</v>
      </c>
      <c r="J94" cm="1">
        <f t="array" ref="J94">IF(AND($E94&gt;11,Taulukko2[Kohde]=Aikataulu!D$1),"SKIP",Aikataulu!D94)</f>
        <v>3.6</v>
      </c>
      <c r="K94">
        <f t="shared" si="6"/>
        <v>10.8</v>
      </c>
      <c r="M94">
        <f>IF(AND(ROW()&gt;'Uusi auto'!C$21,ROW()&lt;Z$4),'Uusi auto'!C$7,0)</f>
        <v>3.6</v>
      </c>
      <c r="N94">
        <f>IF(AND(ROW()&gt;'Uusi auto'!D$21,ROW()&lt;AA$4),'Uusi auto'!D$7,0)</f>
        <v>3.6</v>
      </c>
      <c r="O94">
        <f>IF(AND(ROW()&gt;'Uusi auto'!E$21,ROW()&lt;AB$4),'Uusi auto'!E$7,0)</f>
        <v>3.6</v>
      </c>
      <c r="P94">
        <f>IF(AND(ROW()&gt;'Uusi auto'!F$21,ROW()&lt;AC$4),'Uusi auto'!F$7,0)</f>
        <v>3.6</v>
      </c>
      <c r="Q94">
        <f t="shared" si="7"/>
        <v>14.4</v>
      </c>
      <c r="S94" cm="1">
        <f t="array" ref="S94">IF(AND($Q94&gt;11,Taulukko2[Kohde]=Aikataulu!M$1),"SKIP",Aikataulu!M94)</f>
        <v>3.6</v>
      </c>
      <c r="T94" cm="1">
        <f t="array" ref="T94">IF(AND($Q94&gt;11,Taulukko2[Matalin prioriteetti]=Aikataulu!N$1),"SKIP",Aikataulu!N94)</f>
        <v>3.6</v>
      </c>
      <c r="U94" t="str" cm="1">
        <f t="array" ref="U94">IF(AND($Q94&gt;11,Taulukko2[Kohde]=Aikataulu!O$1),"SKIP",Aikataulu!O94)</f>
        <v>SKIP</v>
      </c>
      <c r="V94" cm="1">
        <f t="array" ref="V94">IF(AND($Q94&gt;11,Taulukko2[Matalin prioriteetti]=Aikataulu!P$1),"SKIP",Aikataulu!P94)</f>
        <v>3.6</v>
      </c>
      <c r="W94">
        <f t="shared" si="8"/>
        <v>10.8</v>
      </c>
    </row>
    <row r="95" spans="1:23" x14ac:dyDescent="0.35">
      <c r="A95">
        <f>IF(AND(ROW()&gt;'Uusi auto'!C$21,ROW()&lt;'Uusi auto'!C$23),'Uusi auto'!C$7,0)</f>
        <v>3.6</v>
      </c>
      <c r="B95">
        <f>IF(AND(ROW()&gt;'Uusi auto'!D$21,ROW()&lt;'Uusi auto'!D$23),'Uusi auto'!D$7,0)</f>
        <v>3.6</v>
      </c>
      <c r="C95">
        <f>IF(AND(ROW()&gt;'Uusi auto'!E$21,ROW()&lt;'Uusi auto'!E$23),'Uusi auto'!E$7,0)</f>
        <v>3.6</v>
      </c>
      <c r="D95" s="48">
        <f>IF(AND(ROW()&gt;'Uusi auto'!F$21,ROW()&lt;'Uusi auto'!F$23),'Uusi auto'!F$7,0)</f>
        <v>3.6</v>
      </c>
      <c r="E95">
        <f t="shared" si="5"/>
        <v>14.4</v>
      </c>
      <c r="G95" cm="1">
        <f t="array" ref="G95">IF(AND($E95&gt;11,Taulukko2[Kohde]=Aikataulu!A$1),"SKIP",Aikataulu!A95)</f>
        <v>3.6</v>
      </c>
      <c r="H95" cm="1">
        <f t="array" ref="H95">IF(AND($E95&gt;11,Taulukko2[Matalin prioriteetti]=Aikataulu!B$1),"SKIP",Aikataulu!B95)</f>
        <v>3.6</v>
      </c>
      <c r="I95" t="str" cm="1">
        <f t="array" ref="I95">IF(AND($E95&gt;11,Taulukko2[Kohde]=Aikataulu!C$1),"SKIP",Aikataulu!C95)</f>
        <v>SKIP</v>
      </c>
      <c r="J95" cm="1">
        <f t="array" ref="J95">IF(AND($E95&gt;11,Taulukko2[Kohde]=Aikataulu!D$1),"SKIP",Aikataulu!D95)</f>
        <v>3.6</v>
      </c>
      <c r="K95">
        <f t="shared" si="6"/>
        <v>10.8</v>
      </c>
      <c r="M95">
        <f>IF(AND(ROW()&gt;'Uusi auto'!C$21,ROW()&lt;Z$4),'Uusi auto'!C$7,0)</f>
        <v>3.6</v>
      </c>
      <c r="N95">
        <f>IF(AND(ROW()&gt;'Uusi auto'!D$21,ROW()&lt;AA$4),'Uusi auto'!D$7,0)</f>
        <v>3.6</v>
      </c>
      <c r="O95">
        <f>IF(AND(ROW()&gt;'Uusi auto'!E$21,ROW()&lt;AB$4),'Uusi auto'!E$7,0)</f>
        <v>3.6</v>
      </c>
      <c r="P95">
        <f>IF(AND(ROW()&gt;'Uusi auto'!F$21,ROW()&lt;AC$4),'Uusi auto'!F$7,0)</f>
        <v>3.6</v>
      </c>
      <c r="Q95">
        <f t="shared" si="7"/>
        <v>14.4</v>
      </c>
      <c r="S95" cm="1">
        <f t="array" ref="S95">IF(AND($Q95&gt;11,Taulukko2[Kohde]=Aikataulu!M$1),"SKIP",Aikataulu!M95)</f>
        <v>3.6</v>
      </c>
      <c r="T95" cm="1">
        <f t="array" ref="T95">IF(AND($Q95&gt;11,Taulukko2[Matalin prioriteetti]=Aikataulu!N$1),"SKIP",Aikataulu!N95)</f>
        <v>3.6</v>
      </c>
      <c r="U95" t="str" cm="1">
        <f t="array" ref="U95">IF(AND($Q95&gt;11,Taulukko2[Kohde]=Aikataulu!O$1),"SKIP",Aikataulu!O95)</f>
        <v>SKIP</v>
      </c>
      <c r="V95" cm="1">
        <f t="array" ref="V95">IF(AND($Q95&gt;11,Taulukko2[Matalin prioriteetti]=Aikataulu!P$1),"SKIP",Aikataulu!P95)</f>
        <v>3.6</v>
      </c>
      <c r="W95">
        <f t="shared" si="8"/>
        <v>10.8</v>
      </c>
    </row>
    <row r="96" spans="1:23" x14ac:dyDescent="0.35">
      <c r="A96">
        <f>IF(AND(ROW()&gt;'Uusi auto'!C$21,ROW()&lt;'Uusi auto'!C$23),'Uusi auto'!C$7,0)</f>
        <v>3.6</v>
      </c>
      <c r="B96">
        <f>IF(AND(ROW()&gt;'Uusi auto'!D$21,ROW()&lt;'Uusi auto'!D$23),'Uusi auto'!D$7,0)</f>
        <v>3.6</v>
      </c>
      <c r="C96">
        <f>IF(AND(ROW()&gt;'Uusi auto'!E$21,ROW()&lt;'Uusi auto'!E$23),'Uusi auto'!E$7,0)</f>
        <v>3.6</v>
      </c>
      <c r="D96" s="48">
        <f>IF(AND(ROW()&gt;'Uusi auto'!F$21,ROW()&lt;'Uusi auto'!F$23),'Uusi auto'!F$7,0)</f>
        <v>3.6</v>
      </c>
      <c r="E96">
        <f t="shared" si="5"/>
        <v>14.4</v>
      </c>
      <c r="G96" cm="1">
        <f t="array" ref="G96">IF(AND($E96&gt;11,Taulukko2[Kohde]=Aikataulu!A$1),"SKIP",Aikataulu!A96)</f>
        <v>3.6</v>
      </c>
      <c r="H96" cm="1">
        <f t="array" ref="H96">IF(AND($E96&gt;11,Taulukko2[Matalin prioriteetti]=Aikataulu!B$1),"SKIP",Aikataulu!B96)</f>
        <v>3.6</v>
      </c>
      <c r="I96" t="str" cm="1">
        <f t="array" ref="I96">IF(AND($E96&gt;11,Taulukko2[Kohde]=Aikataulu!C$1),"SKIP",Aikataulu!C96)</f>
        <v>SKIP</v>
      </c>
      <c r="J96" cm="1">
        <f t="array" ref="J96">IF(AND($E96&gt;11,Taulukko2[Kohde]=Aikataulu!D$1),"SKIP",Aikataulu!D96)</f>
        <v>3.6</v>
      </c>
      <c r="K96">
        <f t="shared" si="6"/>
        <v>10.8</v>
      </c>
      <c r="M96">
        <f>IF(AND(ROW()&gt;'Uusi auto'!C$21,ROW()&lt;Z$4),'Uusi auto'!C$7,0)</f>
        <v>3.6</v>
      </c>
      <c r="N96">
        <f>IF(AND(ROW()&gt;'Uusi auto'!D$21,ROW()&lt;AA$4),'Uusi auto'!D$7,0)</f>
        <v>3.6</v>
      </c>
      <c r="O96">
        <f>IF(AND(ROW()&gt;'Uusi auto'!E$21,ROW()&lt;AB$4),'Uusi auto'!E$7,0)</f>
        <v>3.6</v>
      </c>
      <c r="P96">
        <f>IF(AND(ROW()&gt;'Uusi auto'!F$21,ROW()&lt;AC$4),'Uusi auto'!F$7,0)</f>
        <v>3.6</v>
      </c>
      <c r="Q96">
        <f t="shared" si="7"/>
        <v>14.4</v>
      </c>
      <c r="S96" cm="1">
        <f t="array" ref="S96">IF(AND($Q96&gt;11,Taulukko2[Kohde]=Aikataulu!M$1),"SKIP",Aikataulu!M96)</f>
        <v>3.6</v>
      </c>
      <c r="T96" cm="1">
        <f t="array" ref="T96">IF(AND($Q96&gt;11,Taulukko2[Matalin prioriteetti]=Aikataulu!N$1),"SKIP",Aikataulu!N96)</f>
        <v>3.6</v>
      </c>
      <c r="U96" t="str" cm="1">
        <f t="array" ref="U96">IF(AND($Q96&gt;11,Taulukko2[Kohde]=Aikataulu!O$1),"SKIP",Aikataulu!O96)</f>
        <v>SKIP</v>
      </c>
      <c r="V96" cm="1">
        <f t="array" ref="V96">IF(AND($Q96&gt;11,Taulukko2[Matalin prioriteetti]=Aikataulu!P$1),"SKIP",Aikataulu!P96)</f>
        <v>3.6</v>
      </c>
      <c r="W96">
        <f t="shared" si="8"/>
        <v>10.8</v>
      </c>
    </row>
    <row r="97" spans="1:23" x14ac:dyDescent="0.35">
      <c r="A97">
        <f>IF(AND(ROW()&gt;'Uusi auto'!C$21,ROW()&lt;'Uusi auto'!C$23),'Uusi auto'!C$7,0)</f>
        <v>3.6</v>
      </c>
      <c r="B97">
        <f>IF(AND(ROW()&gt;'Uusi auto'!D$21,ROW()&lt;'Uusi auto'!D$23),'Uusi auto'!D$7,0)</f>
        <v>3.6</v>
      </c>
      <c r="C97">
        <f>IF(AND(ROW()&gt;'Uusi auto'!E$21,ROW()&lt;'Uusi auto'!E$23),'Uusi auto'!E$7,0)</f>
        <v>3.6</v>
      </c>
      <c r="D97" s="48">
        <f>IF(AND(ROW()&gt;'Uusi auto'!F$21,ROW()&lt;'Uusi auto'!F$23),'Uusi auto'!F$7,0)</f>
        <v>3.6</v>
      </c>
      <c r="E97">
        <f t="shared" si="5"/>
        <v>14.4</v>
      </c>
      <c r="G97" cm="1">
        <f t="array" ref="G97">IF(AND($E97&gt;11,Taulukko2[Kohde]=Aikataulu!A$1),"SKIP",Aikataulu!A97)</f>
        <v>3.6</v>
      </c>
      <c r="H97" cm="1">
        <f t="array" ref="H97">IF(AND($E97&gt;11,Taulukko2[Matalin prioriteetti]=Aikataulu!B$1),"SKIP",Aikataulu!B97)</f>
        <v>3.6</v>
      </c>
      <c r="I97" t="str" cm="1">
        <f t="array" ref="I97">IF(AND($E97&gt;11,Taulukko2[Kohde]=Aikataulu!C$1),"SKIP",Aikataulu!C97)</f>
        <v>SKIP</v>
      </c>
      <c r="J97" cm="1">
        <f t="array" ref="J97">IF(AND($E97&gt;11,Taulukko2[Kohde]=Aikataulu!D$1),"SKIP",Aikataulu!D97)</f>
        <v>3.6</v>
      </c>
      <c r="K97">
        <f t="shared" si="6"/>
        <v>10.8</v>
      </c>
      <c r="M97">
        <f>IF(AND(ROW()&gt;'Uusi auto'!C$21,ROW()&lt;Z$4),'Uusi auto'!C$7,0)</f>
        <v>3.6</v>
      </c>
      <c r="N97">
        <f>IF(AND(ROW()&gt;'Uusi auto'!D$21,ROW()&lt;AA$4),'Uusi auto'!D$7,0)</f>
        <v>3.6</v>
      </c>
      <c r="O97">
        <f>IF(AND(ROW()&gt;'Uusi auto'!E$21,ROW()&lt;AB$4),'Uusi auto'!E$7,0)</f>
        <v>3.6</v>
      </c>
      <c r="P97">
        <f>IF(AND(ROW()&gt;'Uusi auto'!F$21,ROW()&lt;AC$4),'Uusi auto'!F$7,0)</f>
        <v>3.6</v>
      </c>
      <c r="Q97">
        <f t="shared" si="7"/>
        <v>14.4</v>
      </c>
      <c r="S97" cm="1">
        <f t="array" ref="S97">IF(AND($Q97&gt;11,Taulukko2[Kohde]=Aikataulu!M$1),"SKIP",Aikataulu!M97)</f>
        <v>3.6</v>
      </c>
      <c r="T97" cm="1">
        <f t="array" ref="T97">IF(AND($Q97&gt;11,Taulukko2[Matalin prioriteetti]=Aikataulu!N$1),"SKIP",Aikataulu!N97)</f>
        <v>3.6</v>
      </c>
      <c r="U97" t="str" cm="1">
        <f t="array" ref="U97">IF(AND($Q97&gt;11,Taulukko2[Kohde]=Aikataulu!O$1),"SKIP",Aikataulu!O97)</f>
        <v>SKIP</v>
      </c>
      <c r="V97" cm="1">
        <f t="array" ref="V97">IF(AND($Q97&gt;11,Taulukko2[Matalin prioriteetti]=Aikataulu!P$1),"SKIP",Aikataulu!P97)</f>
        <v>3.6</v>
      </c>
      <c r="W97">
        <f t="shared" si="8"/>
        <v>10.8</v>
      </c>
    </row>
    <row r="98" spans="1:23" x14ac:dyDescent="0.35">
      <c r="A98">
        <f>IF(AND(ROW()&gt;'Uusi auto'!C$21,ROW()&lt;'Uusi auto'!C$23),'Uusi auto'!C$7,0)</f>
        <v>3.6</v>
      </c>
      <c r="B98">
        <f>IF(AND(ROW()&gt;'Uusi auto'!D$21,ROW()&lt;'Uusi auto'!D$23),'Uusi auto'!D$7,0)</f>
        <v>3.6</v>
      </c>
      <c r="C98">
        <f>IF(AND(ROW()&gt;'Uusi auto'!E$21,ROW()&lt;'Uusi auto'!E$23),'Uusi auto'!E$7,0)</f>
        <v>3.6</v>
      </c>
      <c r="D98" s="48">
        <f>IF(AND(ROW()&gt;'Uusi auto'!F$21,ROW()&lt;'Uusi auto'!F$23),'Uusi auto'!F$7,0)</f>
        <v>3.6</v>
      </c>
      <c r="E98">
        <f t="shared" si="5"/>
        <v>14.4</v>
      </c>
      <c r="G98" cm="1">
        <f t="array" ref="G98">IF(AND($E98&gt;11,Taulukko2[Kohde]=Aikataulu!A$1),"SKIP",Aikataulu!A98)</f>
        <v>3.6</v>
      </c>
      <c r="H98" cm="1">
        <f t="array" ref="H98">IF(AND($E98&gt;11,Taulukko2[Matalin prioriteetti]=Aikataulu!B$1),"SKIP",Aikataulu!B98)</f>
        <v>3.6</v>
      </c>
      <c r="I98" t="str" cm="1">
        <f t="array" ref="I98">IF(AND($E98&gt;11,Taulukko2[Kohde]=Aikataulu!C$1),"SKIP",Aikataulu!C98)</f>
        <v>SKIP</v>
      </c>
      <c r="J98" cm="1">
        <f t="array" ref="J98">IF(AND($E98&gt;11,Taulukko2[Kohde]=Aikataulu!D$1),"SKIP",Aikataulu!D98)</f>
        <v>3.6</v>
      </c>
      <c r="K98">
        <f t="shared" si="6"/>
        <v>10.8</v>
      </c>
      <c r="M98">
        <f>IF(AND(ROW()&gt;'Uusi auto'!C$21,ROW()&lt;Z$4),'Uusi auto'!C$7,0)</f>
        <v>3.6</v>
      </c>
      <c r="N98">
        <f>IF(AND(ROW()&gt;'Uusi auto'!D$21,ROW()&lt;AA$4),'Uusi auto'!D$7,0)</f>
        <v>3.6</v>
      </c>
      <c r="O98">
        <f>IF(AND(ROW()&gt;'Uusi auto'!E$21,ROW()&lt;AB$4),'Uusi auto'!E$7,0)</f>
        <v>3.6</v>
      </c>
      <c r="P98">
        <f>IF(AND(ROW()&gt;'Uusi auto'!F$21,ROW()&lt;AC$4),'Uusi auto'!F$7,0)</f>
        <v>3.6</v>
      </c>
      <c r="Q98">
        <f t="shared" si="7"/>
        <v>14.4</v>
      </c>
      <c r="S98" cm="1">
        <f t="array" ref="S98">IF(AND($Q98&gt;11,Taulukko2[Kohde]=Aikataulu!M$1),"SKIP",Aikataulu!M98)</f>
        <v>3.6</v>
      </c>
      <c r="T98" cm="1">
        <f t="array" ref="T98">IF(AND($Q98&gt;11,Taulukko2[Matalin prioriteetti]=Aikataulu!N$1),"SKIP",Aikataulu!N98)</f>
        <v>3.6</v>
      </c>
      <c r="U98" t="str" cm="1">
        <f t="array" ref="U98">IF(AND($Q98&gt;11,Taulukko2[Kohde]=Aikataulu!O$1),"SKIP",Aikataulu!O98)</f>
        <v>SKIP</v>
      </c>
      <c r="V98" cm="1">
        <f t="array" ref="V98">IF(AND($Q98&gt;11,Taulukko2[Matalin prioriteetti]=Aikataulu!P$1),"SKIP",Aikataulu!P98)</f>
        <v>3.6</v>
      </c>
      <c r="W98">
        <f t="shared" si="8"/>
        <v>10.8</v>
      </c>
    </row>
    <row r="99" spans="1:23" x14ac:dyDescent="0.35">
      <c r="A99">
        <f>IF(AND(ROW()&gt;'Uusi auto'!C$21,ROW()&lt;'Uusi auto'!C$23),'Uusi auto'!C$7,0)</f>
        <v>3.6</v>
      </c>
      <c r="B99">
        <f>IF(AND(ROW()&gt;'Uusi auto'!D$21,ROW()&lt;'Uusi auto'!D$23),'Uusi auto'!D$7,0)</f>
        <v>3.6</v>
      </c>
      <c r="C99">
        <f>IF(AND(ROW()&gt;'Uusi auto'!E$21,ROW()&lt;'Uusi auto'!E$23),'Uusi auto'!E$7,0)</f>
        <v>3.6</v>
      </c>
      <c r="D99" s="48">
        <f>IF(AND(ROW()&gt;'Uusi auto'!F$21,ROW()&lt;'Uusi auto'!F$23),'Uusi auto'!F$7,0)</f>
        <v>3.6</v>
      </c>
      <c r="E99">
        <f t="shared" si="5"/>
        <v>14.4</v>
      </c>
      <c r="G99" cm="1">
        <f t="array" ref="G99">IF(AND($E99&gt;11,Taulukko2[Kohde]=Aikataulu!A$1),"SKIP",Aikataulu!A99)</f>
        <v>3.6</v>
      </c>
      <c r="H99" cm="1">
        <f t="array" ref="H99">IF(AND($E99&gt;11,Taulukko2[Matalin prioriteetti]=Aikataulu!B$1),"SKIP",Aikataulu!B99)</f>
        <v>3.6</v>
      </c>
      <c r="I99" t="str" cm="1">
        <f t="array" ref="I99">IF(AND($E99&gt;11,Taulukko2[Kohde]=Aikataulu!C$1),"SKIP",Aikataulu!C99)</f>
        <v>SKIP</v>
      </c>
      <c r="J99" cm="1">
        <f t="array" ref="J99">IF(AND($E99&gt;11,Taulukko2[Kohde]=Aikataulu!D$1),"SKIP",Aikataulu!D99)</f>
        <v>3.6</v>
      </c>
      <c r="K99">
        <f t="shared" si="6"/>
        <v>10.8</v>
      </c>
      <c r="M99">
        <f>IF(AND(ROW()&gt;'Uusi auto'!C$21,ROW()&lt;Z$4),'Uusi auto'!C$7,0)</f>
        <v>3.6</v>
      </c>
      <c r="N99">
        <f>IF(AND(ROW()&gt;'Uusi auto'!D$21,ROW()&lt;AA$4),'Uusi auto'!D$7,0)</f>
        <v>3.6</v>
      </c>
      <c r="O99">
        <f>IF(AND(ROW()&gt;'Uusi auto'!E$21,ROW()&lt;AB$4),'Uusi auto'!E$7,0)</f>
        <v>3.6</v>
      </c>
      <c r="P99">
        <f>IF(AND(ROW()&gt;'Uusi auto'!F$21,ROW()&lt;AC$4),'Uusi auto'!F$7,0)</f>
        <v>3.6</v>
      </c>
      <c r="Q99">
        <f t="shared" si="7"/>
        <v>14.4</v>
      </c>
      <c r="S99" cm="1">
        <f t="array" ref="S99">IF(AND($Q99&gt;11,Taulukko2[Kohde]=Aikataulu!M$1),"SKIP",Aikataulu!M99)</f>
        <v>3.6</v>
      </c>
      <c r="T99" cm="1">
        <f t="array" ref="T99">IF(AND($Q99&gt;11,Taulukko2[Matalin prioriteetti]=Aikataulu!N$1),"SKIP",Aikataulu!N99)</f>
        <v>3.6</v>
      </c>
      <c r="U99" t="str" cm="1">
        <f t="array" ref="U99">IF(AND($Q99&gt;11,Taulukko2[Kohde]=Aikataulu!O$1),"SKIP",Aikataulu!O99)</f>
        <v>SKIP</v>
      </c>
      <c r="V99" cm="1">
        <f t="array" ref="V99">IF(AND($Q99&gt;11,Taulukko2[Matalin prioriteetti]=Aikataulu!P$1),"SKIP",Aikataulu!P99)</f>
        <v>3.6</v>
      </c>
      <c r="W99">
        <f t="shared" si="8"/>
        <v>10.8</v>
      </c>
    </row>
    <row r="100" spans="1:23" x14ac:dyDescent="0.35">
      <c r="A100">
        <f>IF(AND(ROW()&gt;'Uusi auto'!C$21,ROW()&lt;'Uusi auto'!C$23),'Uusi auto'!C$7,0)</f>
        <v>3.6</v>
      </c>
      <c r="B100">
        <f>IF(AND(ROW()&gt;'Uusi auto'!D$21,ROW()&lt;'Uusi auto'!D$23),'Uusi auto'!D$7,0)</f>
        <v>3.6</v>
      </c>
      <c r="C100">
        <f>IF(AND(ROW()&gt;'Uusi auto'!E$21,ROW()&lt;'Uusi auto'!E$23),'Uusi auto'!E$7,0)</f>
        <v>3.6</v>
      </c>
      <c r="D100" s="48">
        <f>IF(AND(ROW()&gt;'Uusi auto'!F$21,ROW()&lt;'Uusi auto'!F$23),'Uusi auto'!F$7,0)</f>
        <v>3.6</v>
      </c>
      <c r="E100">
        <f t="shared" si="5"/>
        <v>14.4</v>
      </c>
      <c r="G100" cm="1">
        <f t="array" ref="G100">IF(AND($E100&gt;11,Taulukko2[Kohde]=Aikataulu!A$1),"SKIP",Aikataulu!A100)</f>
        <v>3.6</v>
      </c>
      <c r="H100" cm="1">
        <f t="array" ref="H100">IF(AND($E100&gt;11,Taulukko2[Matalin prioriteetti]=Aikataulu!B$1),"SKIP",Aikataulu!B100)</f>
        <v>3.6</v>
      </c>
      <c r="I100" t="str" cm="1">
        <f t="array" ref="I100">IF(AND($E100&gt;11,Taulukko2[Kohde]=Aikataulu!C$1),"SKIP",Aikataulu!C100)</f>
        <v>SKIP</v>
      </c>
      <c r="J100" cm="1">
        <f t="array" ref="J100">IF(AND($E100&gt;11,Taulukko2[Kohde]=Aikataulu!D$1),"SKIP",Aikataulu!D100)</f>
        <v>3.6</v>
      </c>
      <c r="K100">
        <f t="shared" si="6"/>
        <v>10.8</v>
      </c>
      <c r="M100">
        <f>IF(AND(ROW()&gt;'Uusi auto'!C$21,ROW()&lt;Z$4),'Uusi auto'!C$7,0)</f>
        <v>3.6</v>
      </c>
      <c r="N100">
        <f>IF(AND(ROW()&gt;'Uusi auto'!D$21,ROW()&lt;AA$4),'Uusi auto'!D$7,0)</f>
        <v>3.6</v>
      </c>
      <c r="O100">
        <f>IF(AND(ROW()&gt;'Uusi auto'!E$21,ROW()&lt;AB$4),'Uusi auto'!E$7,0)</f>
        <v>3.6</v>
      </c>
      <c r="P100">
        <f>IF(AND(ROW()&gt;'Uusi auto'!F$21,ROW()&lt;AC$4),'Uusi auto'!F$7,0)</f>
        <v>3.6</v>
      </c>
      <c r="Q100">
        <f t="shared" si="7"/>
        <v>14.4</v>
      </c>
      <c r="S100" cm="1">
        <f t="array" ref="S100">IF(AND($Q100&gt;11,Taulukko2[Kohde]=Aikataulu!M$1),"SKIP",Aikataulu!M100)</f>
        <v>3.6</v>
      </c>
      <c r="T100" cm="1">
        <f t="array" ref="T100">IF(AND($Q100&gt;11,Taulukko2[Matalin prioriteetti]=Aikataulu!N$1),"SKIP",Aikataulu!N100)</f>
        <v>3.6</v>
      </c>
      <c r="U100" t="str" cm="1">
        <f t="array" ref="U100">IF(AND($Q100&gt;11,Taulukko2[Kohde]=Aikataulu!O$1),"SKIP",Aikataulu!O100)</f>
        <v>SKIP</v>
      </c>
      <c r="V100" cm="1">
        <f t="array" ref="V100">IF(AND($Q100&gt;11,Taulukko2[Matalin prioriteetti]=Aikataulu!P$1),"SKIP",Aikataulu!P100)</f>
        <v>3.6</v>
      </c>
      <c r="W100">
        <f t="shared" si="8"/>
        <v>10.8</v>
      </c>
    </row>
    <row r="101" spans="1:23" x14ac:dyDescent="0.35">
      <c r="A101">
        <f>IF(AND(ROW()&gt;'Uusi auto'!C$21,ROW()&lt;'Uusi auto'!C$23),'Uusi auto'!C$7,0)</f>
        <v>3.6</v>
      </c>
      <c r="B101">
        <f>IF(AND(ROW()&gt;'Uusi auto'!D$21,ROW()&lt;'Uusi auto'!D$23),'Uusi auto'!D$7,0)</f>
        <v>3.6</v>
      </c>
      <c r="C101">
        <f>IF(AND(ROW()&gt;'Uusi auto'!E$21,ROW()&lt;'Uusi auto'!E$23),'Uusi auto'!E$7,0)</f>
        <v>3.6</v>
      </c>
      <c r="D101" s="48">
        <f>IF(AND(ROW()&gt;'Uusi auto'!F$21,ROW()&lt;'Uusi auto'!F$23),'Uusi auto'!F$7,0)</f>
        <v>3.6</v>
      </c>
      <c r="E101">
        <f t="shared" si="5"/>
        <v>14.4</v>
      </c>
      <c r="G101" cm="1">
        <f t="array" ref="G101">IF(AND($E101&gt;11,Taulukko2[Kohde]=Aikataulu!A$1),"SKIP",Aikataulu!A101)</f>
        <v>3.6</v>
      </c>
      <c r="H101" cm="1">
        <f t="array" ref="H101">IF(AND($E101&gt;11,Taulukko2[Matalin prioriteetti]=Aikataulu!B$1),"SKIP",Aikataulu!B101)</f>
        <v>3.6</v>
      </c>
      <c r="I101" t="str" cm="1">
        <f t="array" ref="I101">IF(AND($E101&gt;11,Taulukko2[Kohde]=Aikataulu!C$1),"SKIP",Aikataulu!C101)</f>
        <v>SKIP</v>
      </c>
      <c r="J101" cm="1">
        <f t="array" ref="J101">IF(AND($E101&gt;11,Taulukko2[Kohde]=Aikataulu!D$1),"SKIP",Aikataulu!D101)</f>
        <v>3.6</v>
      </c>
      <c r="K101">
        <f t="shared" si="6"/>
        <v>10.8</v>
      </c>
      <c r="M101">
        <f>IF(AND(ROW()&gt;'Uusi auto'!C$21,ROW()&lt;Z$4),'Uusi auto'!C$7,0)</f>
        <v>3.6</v>
      </c>
      <c r="N101">
        <f>IF(AND(ROW()&gt;'Uusi auto'!D$21,ROW()&lt;AA$4),'Uusi auto'!D$7,0)</f>
        <v>3.6</v>
      </c>
      <c r="O101">
        <f>IF(AND(ROW()&gt;'Uusi auto'!E$21,ROW()&lt;AB$4),'Uusi auto'!E$7,0)</f>
        <v>3.6</v>
      </c>
      <c r="P101">
        <f>IF(AND(ROW()&gt;'Uusi auto'!F$21,ROW()&lt;AC$4),'Uusi auto'!F$7,0)</f>
        <v>3.6</v>
      </c>
      <c r="Q101">
        <f t="shared" si="7"/>
        <v>14.4</v>
      </c>
      <c r="S101" cm="1">
        <f t="array" ref="S101">IF(AND($Q101&gt;11,Taulukko2[Kohde]=Aikataulu!M$1),"SKIP",Aikataulu!M101)</f>
        <v>3.6</v>
      </c>
      <c r="T101" cm="1">
        <f t="array" ref="T101">IF(AND($Q101&gt;11,Taulukko2[Matalin prioriteetti]=Aikataulu!N$1),"SKIP",Aikataulu!N101)</f>
        <v>3.6</v>
      </c>
      <c r="U101" t="str" cm="1">
        <f t="array" ref="U101">IF(AND($Q101&gt;11,Taulukko2[Kohde]=Aikataulu!O$1),"SKIP",Aikataulu!O101)</f>
        <v>SKIP</v>
      </c>
      <c r="V101" cm="1">
        <f t="array" ref="V101">IF(AND($Q101&gt;11,Taulukko2[Matalin prioriteetti]=Aikataulu!P$1),"SKIP",Aikataulu!P101)</f>
        <v>3.6</v>
      </c>
      <c r="W101">
        <f t="shared" si="8"/>
        <v>10.8</v>
      </c>
    </row>
    <row r="102" spans="1:23" x14ac:dyDescent="0.35">
      <c r="A102">
        <f>IF(AND(ROW()&gt;'Uusi auto'!C$21,ROW()&lt;'Uusi auto'!C$23),'Uusi auto'!C$7,0)</f>
        <v>3.6</v>
      </c>
      <c r="B102">
        <f>IF(AND(ROW()&gt;'Uusi auto'!D$21,ROW()&lt;'Uusi auto'!D$23),'Uusi auto'!D$7,0)</f>
        <v>3.6</v>
      </c>
      <c r="C102">
        <f>IF(AND(ROW()&gt;'Uusi auto'!E$21,ROW()&lt;'Uusi auto'!E$23),'Uusi auto'!E$7,0)</f>
        <v>3.6</v>
      </c>
      <c r="D102" s="48">
        <f>IF(AND(ROW()&gt;'Uusi auto'!F$21,ROW()&lt;'Uusi auto'!F$23),'Uusi auto'!F$7,0)</f>
        <v>3.6</v>
      </c>
      <c r="E102">
        <f t="shared" si="5"/>
        <v>14.4</v>
      </c>
      <c r="G102" cm="1">
        <f t="array" ref="G102">IF(AND($E102&gt;11,Taulukko2[Kohde]=Aikataulu!A$1),"SKIP",Aikataulu!A102)</f>
        <v>3.6</v>
      </c>
      <c r="H102" cm="1">
        <f t="array" ref="H102">IF(AND($E102&gt;11,Taulukko2[Matalin prioriteetti]=Aikataulu!B$1),"SKIP",Aikataulu!B102)</f>
        <v>3.6</v>
      </c>
      <c r="I102" t="str" cm="1">
        <f t="array" ref="I102">IF(AND($E102&gt;11,Taulukko2[Kohde]=Aikataulu!C$1),"SKIP",Aikataulu!C102)</f>
        <v>SKIP</v>
      </c>
      <c r="J102" cm="1">
        <f t="array" ref="J102">IF(AND($E102&gt;11,Taulukko2[Kohde]=Aikataulu!D$1),"SKIP",Aikataulu!D102)</f>
        <v>3.6</v>
      </c>
      <c r="K102">
        <f t="shared" si="6"/>
        <v>10.8</v>
      </c>
      <c r="M102">
        <f>IF(AND(ROW()&gt;'Uusi auto'!C$21,ROW()&lt;Z$4),'Uusi auto'!C$7,0)</f>
        <v>3.6</v>
      </c>
      <c r="N102">
        <f>IF(AND(ROW()&gt;'Uusi auto'!D$21,ROW()&lt;AA$4),'Uusi auto'!D$7,0)</f>
        <v>3.6</v>
      </c>
      <c r="O102">
        <f>IF(AND(ROW()&gt;'Uusi auto'!E$21,ROW()&lt;AB$4),'Uusi auto'!E$7,0)</f>
        <v>3.6</v>
      </c>
      <c r="P102">
        <f>IF(AND(ROW()&gt;'Uusi auto'!F$21,ROW()&lt;AC$4),'Uusi auto'!F$7,0)</f>
        <v>3.6</v>
      </c>
      <c r="Q102">
        <f t="shared" si="7"/>
        <v>14.4</v>
      </c>
      <c r="S102" cm="1">
        <f t="array" ref="S102">IF(AND($Q102&gt;11,Taulukko2[Kohde]=Aikataulu!M$1),"SKIP",Aikataulu!M102)</f>
        <v>3.6</v>
      </c>
      <c r="T102" cm="1">
        <f t="array" ref="T102">IF(AND($Q102&gt;11,Taulukko2[Matalin prioriteetti]=Aikataulu!N$1),"SKIP",Aikataulu!N102)</f>
        <v>3.6</v>
      </c>
      <c r="U102" t="str" cm="1">
        <f t="array" ref="U102">IF(AND($Q102&gt;11,Taulukko2[Kohde]=Aikataulu!O$1),"SKIP",Aikataulu!O102)</f>
        <v>SKIP</v>
      </c>
      <c r="V102" cm="1">
        <f t="array" ref="V102">IF(AND($Q102&gt;11,Taulukko2[Matalin prioriteetti]=Aikataulu!P$1),"SKIP",Aikataulu!P102)</f>
        <v>3.6</v>
      </c>
      <c r="W102">
        <f t="shared" si="8"/>
        <v>10.8</v>
      </c>
    </row>
    <row r="103" spans="1:23" x14ac:dyDescent="0.35">
      <c r="A103">
        <f>IF(AND(ROW()&gt;'Uusi auto'!C$21,ROW()&lt;'Uusi auto'!C$23),'Uusi auto'!C$7,0)</f>
        <v>3.6</v>
      </c>
      <c r="B103">
        <f>IF(AND(ROW()&gt;'Uusi auto'!D$21,ROW()&lt;'Uusi auto'!D$23),'Uusi auto'!D$7,0)</f>
        <v>3.6</v>
      </c>
      <c r="C103">
        <f>IF(AND(ROW()&gt;'Uusi auto'!E$21,ROW()&lt;'Uusi auto'!E$23),'Uusi auto'!E$7,0)</f>
        <v>3.6</v>
      </c>
      <c r="D103" s="48">
        <f>IF(AND(ROW()&gt;'Uusi auto'!F$21,ROW()&lt;'Uusi auto'!F$23),'Uusi auto'!F$7,0)</f>
        <v>3.6</v>
      </c>
      <c r="E103">
        <f t="shared" si="5"/>
        <v>14.4</v>
      </c>
      <c r="G103" cm="1">
        <f t="array" ref="G103">IF(AND($E103&gt;11,Taulukko2[Kohde]=Aikataulu!A$1),"SKIP",Aikataulu!A103)</f>
        <v>3.6</v>
      </c>
      <c r="H103" cm="1">
        <f t="array" ref="H103">IF(AND($E103&gt;11,Taulukko2[Matalin prioriteetti]=Aikataulu!B$1),"SKIP",Aikataulu!B103)</f>
        <v>3.6</v>
      </c>
      <c r="I103" t="str" cm="1">
        <f t="array" ref="I103">IF(AND($E103&gt;11,Taulukko2[Kohde]=Aikataulu!C$1),"SKIP",Aikataulu!C103)</f>
        <v>SKIP</v>
      </c>
      <c r="J103" cm="1">
        <f t="array" ref="J103">IF(AND($E103&gt;11,Taulukko2[Kohde]=Aikataulu!D$1),"SKIP",Aikataulu!D103)</f>
        <v>3.6</v>
      </c>
      <c r="K103">
        <f t="shared" si="6"/>
        <v>10.8</v>
      </c>
      <c r="M103">
        <f>IF(AND(ROW()&gt;'Uusi auto'!C$21,ROW()&lt;Z$4),'Uusi auto'!C$7,0)</f>
        <v>3.6</v>
      </c>
      <c r="N103">
        <f>IF(AND(ROW()&gt;'Uusi auto'!D$21,ROW()&lt;AA$4),'Uusi auto'!D$7,0)</f>
        <v>3.6</v>
      </c>
      <c r="O103">
        <f>IF(AND(ROW()&gt;'Uusi auto'!E$21,ROW()&lt;AB$4),'Uusi auto'!E$7,0)</f>
        <v>3.6</v>
      </c>
      <c r="P103">
        <f>IF(AND(ROW()&gt;'Uusi auto'!F$21,ROW()&lt;AC$4),'Uusi auto'!F$7,0)</f>
        <v>3.6</v>
      </c>
      <c r="Q103">
        <f t="shared" si="7"/>
        <v>14.4</v>
      </c>
      <c r="S103" cm="1">
        <f t="array" ref="S103">IF(AND($Q103&gt;11,Taulukko2[Kohde]=Aikataulu!M$1),"SKIP",Aikataulu!M103)</f>
        <v>3.6</v>
      </c>
      <c r="T103" cm="1">
        <f t="array" ref="T103">IF(AND($Q103&gt;11,Taulukko2[Matalin prioriteetti]=Aikataulu!N$1),"SKIP",Aikataulu!N103)</f>
        <v>3.6</v>
      </c>
      <c r="U103" t="str" cm="1">
        <f t="array" ref="U103">IF(AND($Q103&gt;11,Taulukko2[Kohde]=Aikataulu!O$1),"SKIP",Aikataulu!O103)</f>
        <v>SKIP</v>
      </c>
      <c r="V103" cm="1">
        <f t="array" ref="V103">IF(AND($Q103&gt;11,Taulukko2[Matalin prioriteetti]=Aikataulu!P$1),"SKIP",Aikataulu!P103)</f>
        <v>3.6</v>
      </c>
      <c r="W103">
        <f t="shared" si="8"/>
        <v>10.8</v>
      </c>
    </row>
    <row r="104" spans="1:23" x14ac:dyDescent="0.35">
      <c r="A104">
        <f>IF(AND(ROW()&gt;'Uusi auto'!C$21,ROW()&lt;'Uusi auto'!C$23),'Uusi auto'!C$7,0)</f>
        <v>3.6</v>
      </c>
      <c r="B104">
        <f>IF(AND(ROW()&gt;'Uusi auto'!D$21,ROW()&lt;'Uusi auto'!D$23),'Uusi auto'!D$7,0)</f>
        <v>3.6</v>
      </c>
      <c r="C104">
        <f>IF(AND(ROW()&gt;'Uusi auto'!E$21,ROW()&lt;'Uusi auto'!E$23),'Uusi auto'!E$7,0)</f>
        <v>3.6</v>
      </c>
      <c r="D104" s="48">
        <f>IF(AND(ROW()&gt;'Uusi auto'!F$21,ROW()&lt;'Uusi auto'!F$23),'Uusi auto'!F$7,0)</f>
        <v>3.6</v>
      </c>
      <c r="E104">
        <f t="shared" si="5"/>
        <v>14.4</v>
      </c>
      <c r="G104" cm="1">
        <f t="array" ref="G104">IF(AND($E104&gt;11,Taulukko2[Kohde]=Aikataulu!A$1),"SKIP",Aikataulu!A104)</f>
        <v>3.6</v>
      </c>
      <c r="H104" cm="1">
        <f t="array" ref="H104">IF(AND($E104&gt;11,Taulukko2[Matalin prioriteetti]=Aikataulu!B$1),"SKIP",Aikataulu!B104)</f>
        <v>3.6</v>
      </c>
      <c r="I104" t="str" cm="1">
        <f t="array" ref="I104">IF(AND($E104&gt;11,Taulukko2[Kohde]=Aikataulu!C$1),"SKIP",Aikataulu!C104)</f>
        <v>SKIP</v>
      </c>
      <c r="J104" cm="1">
        <f t="array" ref="J104">IF(AND($E104&gt;11,Taulukko2[Kohde]=Aikataulu!D$1),"SKIP",Aikataulu!D104)</f>
        <v>3.6</v>
      </c>
      <c r="K104">
        <f t="shared" si="6"/>
        <v>10.8</v>
      </c>
      <c r="M104">
        <f>IF(AND(ROW()&gt;'Uusi auto'!C$21,ROW()&lt;Z$4),'Uusi auto'!C$7,0)</f>
        <v>3.6</v>
      </c>
      <c r="N104">
        <f>IF(AND(ROW()&gt;'Uusi auto'!D$21,ROW()&lt;AA$4),'Uusi auto'!D$7,0)</f>
        <v>3.6</v>
      </c>
      <c r="O104">
        <f>IF(AND(ROW()&gt;'Uusi auto'!E$21,ROW()&lt;AB$4),'Uusi auto'!E$7,0)</f>
        <v>3.6</v>
      </c>
      <c r="P104">
        <f>IF(AND(ROW()&gt;'Uusi auto'!F$21,ROW()&lt;AC$4),'Uusi auto'!F$7,0)</f>
        <v>3.6</v>
      </c>
      <c r="Q104">
        <f t="shared" si="7"/>
        <v>14.4</v>
      </c>
      <c r="S104" cm="1">
        <f t="array" ref="S104">IF(AND($Q104&gt;11,Taulukko2[Kohde]=Aikataulu!M$1),"SKIP",Aikataulu!M104)</f>
        <v>3.6</v>
      </c>
      <c r="T104" cm="1">
        <f t="array" ref="T104">IF(AND($Q104&gt;11,Taulukko2[Matalin prioriteetti]=Aikataulu!N$1),"SKIP",Aikataulu!N104)</f>
        <v>3.6</v>
      </c>
      <c r="U104" t="str" cm="1">
        <f t="array" ref="U104">IF(AND($Q104&gt;11,Taulukko2[Kohde]=Aikataulu!O$1),"SKIP",Aikataulu!O104)</f>
        <v>SKIP</v>
      </c>
      <c r="V104" cm="1">
        <f t="array" ref="V104">IF(AND($Q104&gt;11,Taulukko2[Matalin prioriteetti]=Aikataulu!P$1),"SKIP",Aikataulu!P104)</f>
        <v>3.6</v>
      </c>
      <c r="W104">
        <f t="shared" si="8"/>
        <v>10.8</v>
      </c>
    </row>
    <row r="105" spans="1:23" x14ac:dyDescent="0.35">
      <c r="A105">
        <f>IF(AND(ROW()&gt;'Uusi auto'!C$21,ROW()&lt;'Uusi auto'!C$23),'Uusi auto'!C$7,0)</f>
        <v>3.6</v>
      </c>
      <c r="B105">
        <f>IF(AND(ROW()&gt;'Uusi auto'!D$21,ROW()&lt;'Uusi auto'!D$23),'Uusi auto'!D$7,0)</f>
        <v>3.6</v>
      </c>
      <c r="C105">
        <f>IF(AND(ROW()&gt;'Uusi auto'!E$21,ROW()&lt;'Uusi auto'!E$23),'Uusi auto'!E$7,0)</f>
        <v>3.6</v>
      </c>
      <c r="D105" s="48">
        <f>IF(AND(ROW()&gt;'Uusi auto'!F$21,ROW()&lt;'Uusi auto'!F$23),'Uusi auto'!F$7,0)</f>
        <v>3.6</v>
      </c>
      <c r="E105">
        <f t="shared" si="5"/>
        <v>14.4</v>
      </c>
      <c r="G105" cm="1">
        <f t="array" ref="G105">IF(AND($E105&gt;11,Taulukko2[Kohde]=Aikataulu!A$1),"SKIP",Aikataulu!A105)</f>
        <v>3.6</v>
      </c>
      <c r="H105" cm="1">
        <f t="array" ref="H105">IF(AND($E105&gt;11,Taulukko2[Matalin prioriteetti]=Aikataulu!B$1),"SKIP",Aikataulu!B105)</f>
        <v>3.6</v>
      </c>
      <c r="I105" t="str" cm="1">
        <f t="array" ref="I105">IF(AND($E105&gt;11,Taulukko2[Kohde]=Aikataulu!C$1),"SKIP",Aikataulu!C105)</f>
        <v>SKIP</v>
      </c>
      <c r="J105" cm="1">
        <f t="array" ref="J105">IF(AND($E105&gt;11,Taulukko2[Kohde]=Aikataulu!D$1),"SKIP",Aikataulu!D105)</f>
        <v>3.6</v>
      </c>
      <c r="K105">
        <f t="shared" si="6"/>
        <v>10.8</v>
      </c>
      <c r="M105">
        <f>IF(AND(ROW()&gt;'Uusi auto'!C$21,ROW()&lt;Z$4),'Uusi auto'!C$7,0)</f>
        <v>3.6</v>
      </c>
      <c r="N105">
        <f>IF(AND(ROW()&gt;'Uusi auto'!D$21,ROW()&lt;AA$4),'Uusi auto'!D$7,0)</f>
        <v>3.6</v>
      </c>
      <c r="O105">
        <f>IF(AND(ROW()&gt;'Uusi auto'!E$21,ROW()&lt;AB$4),'Uusi auto'!E$7,0)</f>
        <v>3.6</v>
      </c>
      <c r="P105">
        <f>IF(AND(ROW()&gt;'Uusi auto'!F$21,ROW()&lt;AC$4),'Uusi auto'!F$7,0)</f>
        <v>3.6</v>
      </c>
      <c r="Q105">
        <f t="shared" si="7"/>
        <v>14.4</v>
      </c>
      <c r="S105" cm="1">
        <f t="array" ref="S105">IF(AND($Q105&gt;11,Taulukko2[Kohde]=Aikataulu!M$1),"SKIP",Aikataulu!M105)</f>
        <v>3.6</v>
      </c>
      <c r="T105" cm="1">
        <f t="array" ref="T105">IF(AND($Q105&gt;11,Taulukko2[Matalin prioriteetti]=Aikataulu!N$1),"SKIP",Aikataulu!N105)</f>
        <v>3.6</v>
      </c>
      <c r="U105" t="str" cm="1">
        <f t="array" ref="U105">IF(AND($Q105&gt;11,Taulukko2[Kohde]=Aikataulu!O$1),"SKIP",Aikataulu!O105)</f>
        <v>SKIP</v>
      </c>
      <c r="V105" cm="1">
        <f t="array" ref="V105">IF(AND($Q105&gt;11,Taulukko2[Matalin prioriteetti]=Aikataulu!P$1),"SKIP",Aikataulu!P105)</f>
        <v>3.6</v>
      </c>
      <c r="W105">
        <f t="shared" si="8"/>
        <v>10.8</v>
      </c>
    </row>
    <row r="106" spans="1:23" x14ac:dyDescent="0.35">
      <c r="A106">
        <f>IF(AND(ROW()&gt;'Uusi auto'!C$21,ROW()&lt;'Uusi auto'!C$23),'Uusi auto'!C$7,0)</f>
        <v>3.6</v>
      </c>
      <c r="B106">
        <f>IF(AND(ROW()&gt;'Uusi auto'!D$21,ROW()&lt;'Uusi auto'!D$23),'Uusi auto'!D$7,0)</f>
        <v>3.6</v>
      </c>
      <c r="C106">
        <f>IF(AND(ROW()&gt;'Uusi auto'!E$21,ROW()&lt;'Uusi auto'!E$23),'Uusi auto'!E$7,0)</f>
        <v>3.6</v>
      </c>
      <c r="D106" s="48">
        <f>IF(AND(ROW()&gt;'Uusi auto'!F$21,ROW()&lt;'Uusi auto'!F$23),'Uusi auto'!F$7,0)</f>
        <v>3.6</v>
      </c>
      <c r="E106">
        <f t="shared" si="5"/>
        <v>14.4</v>
      </c>
      <c r="G106" cm="1">
        <f t="array" ref="G106">IF(AND($E106&gt;11,Taulukko2[Kohde]=Aikataulu!A$1),"SKIP",Aikataulu!A106)</f>
        <v>3.6</v>
      </c>
      <c r="H106" cm="1">
        <f t="array" ref="H106">IF(AND($E106&gt;11,Taulukko2[Matalin prioriteetti]=Aikataulu!B$1),"SKIP",Aikataulu!B106)</f>
        <v>3.6</v>
      </c>
      <c r="I106" t="str" cm="1">
        <f t="array" ref="I106">IF(AND($E106&gt;11,Taulukko2[Kohde]=Aikataulu!C$1),"SKIP",Aikataulu!C106)</f>
        <v>SKIP</v>
      </c>
      <c r="J106" cm="1">
        <f t="array" ref="J106">IF(AND($E106&gt;11,Taulukko2[Kohde]=Aikataulu!D$1),"SKIP",Aikataulu!D106)</f>
        <v>3.6</v>
      </c>
      <c r="K106">
        <f t="shared" si="6"/>
        <v>10.8</v>
      </c>
      <c r="M106">
        <f>IF(AND(ROW()&gt;'Uusi auto'!C$21,ROW()&lt;Z$4),'Uusi auto'!C$7,0)</f>
        <v>3.6</v>
      </c>
      <c r="N106">
        <f>IF(AND(ROW()&gt;'Uusi auto'!D$21,ROW()&lt;AA$4),'Uusi auto'!D$7,0)</f>
        <v>3.6</v>
      </c>
      <c r="O106">
        <f>IF(AND(ROW()&gt;'Uusi auto'!E$21,ROW()&lt;AB$4),'Uusi auto'!E$7,0)</f>
        <v>3.6</v>
      </c>
      <c r="P106">
        <f>IF(AND(ROW()&gt;'Uusi auto'!F$21,ROW()&lt;AC$4),'Uusi auto'!F$7,0)</f>
        <v>3.6</v>
      </c>
      <c r="Q106">
        <f t="shared" si="7"/>
        <v>14.4</v>
      </c>
      <c r="S106" cm="1">
        <f t="array" ref="S106">IF(AND($Q106&gt;11,Taulukko2[Kohde]=Aikataulu!M$1),"SKIP",Aikataulu!M106)</f>
        <v>3.6</v>
      </c>
      <c r="T106" cm="1">
        <f t="array" ref="T106">IF(AND($Q106&gt;11,Taulukko2[Matalin prioriteetti]=Aikataulu!N$1),"SKIP",Aikataulu!N106)</f>
        <v>3.6</v>
      </c>
      <c r="U106" t="str" cm="1">
        <f t="array" ref="U106">IF(AND($Q106&gt;11,Taulukko2[Kohde]=Aikataulu!O$1),"SKIP",Aikataulu!O106)</f>
        <v>SKIP</v>
      </c>
      <c r="V106" cm="1">
        <f t="array" ref="V106">IF(AND($Q106&gt;11,Taulukko2[Matalin prioriteetti]=Aikataulu!P$1),"SKIP",Aikataulu!P106)</f>
        <v>3.6</v>
      </c>
      <c r="W106">
        <f t="shared" si="8"/>
        <v>10.8</v>
      </c>
    </row>
    <row r="107" spans="1:23" x14ac:dyDescent="0.35">
      <c r="A107">
        <f>IF(AND(ROW()&gt;'Uusi auto'!C$21,ROW()&lt;'Uusi auto'!C$23),'Uusi auto'!C$7,0)</f>
        <v>3.6</v>
      </c>
      <c r="B107">
        <f>IF(AND(ROW()&gt;'Uusi auto'!D$21,ROW()&lt;'Uusi auto'!D$23),'Uusi auto'!D$7,0)</f>
        <v>3.6</v>
      </c>
      <c r="C107">
        <f>IF(AND(ROW()&gt;'Uusi auto'!E$21,ROW()&lt;'Uusi auto'!E$23),'Uusi auto'!E$7,0)</f>
        <v>3.6</v>
      </c>
      <c r="D107" s="48">
        <f>IF(AND(ROW()&gt;'Uusi auto'!F$21,ROW()&lt;'Uusi auto'!F$23),'Uusi auto'!F$7,0)</f>
        <v>3.6</v>
      </c>
      <c r="E107">
        <f t="shared" si="5"/>
        <v>14.4</v>
      </c>
      <c r="G107" cm="1">
        <f t="array" ref="G107">IF(AND($E107&gt;11,Taulukko2[Kohde]=Aikataulu!A$1),"SKIP",Aikataulu!A107)</f>
        <v>3.6</v>
      </c>
      <c r="H107" cm="1">
        <f t="array" ref="H107">IF(AND($E107&gt;11,Taulukko2[Matalin prioriteetti]=Aikataulu!B$1),"SKIP",Aikataulu!B107)</f>
        <v>3.6</v>
      </c>
      <c r="I107" t="str" cm="1">
        <f t="array" ref="I107">IF(AND($E107&gt;11,Taulukko2[Kohde]=Aikataulu!C$1),"SKIP",Aikataulu!C107)</f>
        <v>SKIP</v>
      </c>
      <c r="J107" cm="1">
        <f t="array" ref="J107">IF(AND($E107&gt;11,Taulukko2[Kohde]=Aikataulu!D$1),"SKIP",Aikataulu!D107)</f>
        <v>3.6</v>
      </c>
      <c r="K107">
        <f t="shared" si="6"/>
        <v>10.8</v>
      </c>
      <c r="M107">
        <f>IF(AND(ROW()&gt;'Uusi auto'!C$21,ROW()&lt;Z$4),'Uusi auto'!C$7,0)</f>
        <v>3.6</v>
      </c>
      <c r="N107">
        <f>IF(AND(ROW()&gt;'Uusi auto'!D$21,ROW()&lt;AA$4),'Uusi auto'!D$7,0)</f>
        <v>3.6</v>
      </c>
      <c r="O107">
        <f>IF(AND(ROW()&gt;'Uusi auto'!E$21,ROW()&lt;AB$4),'Uusi auto'!E$7,0)</f>
        <v>3.6</v>
      </c>
      <c r="P107">
        <f>IF(AND(ROW()&gt;'Uusi auto'!F$21,ROW()&lt;AC$4),'Uusi auto'!F$7,0)</f>
        <v>3.6</v>
      </c>
      <c r="Q107">
        <f t="shared" si="7"/>
        <v>14.4</v>
      </c>
      <c r="S107" cm="1">
        <f t="array" ref="S107">IF(AND($Q107&gt;11,Taulukko2[Kohde]=Aikataulu!M$1),"SKIP",Aikataulu!M107)</f>
        <v>3.6</v>
      </c>
      <c r="T107" cm="1">
        <f t="array" ref="T107">IF(AND($Q107&gt;11,Taulukko2[Matalin prioriteetti]=Aikataulu!N$1),"SKIP",Aikataulu!N107)</f>
        <v>3.6</v>
      </c>
      <c r="U107" t="str" cm="1">
        <f t="array" ref="U107">IF(AND($Q107&gt;11,Taulukko2[Kohde]=Aikataulu!O$1),"SKIP",Aikataulu!O107)</f>
        <v>SKIP</v>
      </c>
      <c r="V107" cm="1">
        <f t="array" ref="V107">IF(AND($Q107&gt;11,Taulukko2[Matalin prioriteetti]=Aikataulu!P$1),"SKIP",Aikataulu!P107)</f>
        <v>3.6</v>
      </c>
      <c r="W107">
        <f t="shared" si="8"/>
        <v>10.8</v>
      </c>
    </row>
    <row r="108" spans="1:23" x14ac:dyDescent="0.35">
      <c r="A108">
        <f>IF(AND(ROW()&gt;'Uusi auto'!C$21,ROW()&lt;'Uusi auto'!C$23),'Uusi auto'!C$7,0)</f>
        <v>3.6</v>
      </c>
      <c r="B108">
        <f>IF(AND(ROW()&gt;'Uusi auto'!D$21,ROW()&lt;'Uusi auto'!D$23),'Uusi auto'!D$7,0)</f>
        <v>3.6</v>
      </c>
      <c r="C108">
        <f>IF(AND(ROW()&gt;'Uusi auto'!E$21,ROW()&lt;'Uusi auto'!E$23),'Uusi auto'!E$7,0)</f>
        <v>3.6</v>
      </c>
      <c r="D108" s="48">
        <f>IF(AND(ROW()&gt;'Uusi auto'!F$21,ROW()&lt;'Uusi auto'!F$23),'Uusi auto'!F$7,0)</f>
        <v>3.6</v>
      </c>
      <c r="E108">
        <f t="shared" si="5"/>
        <v>14.4</v>
      </c>
      <c r="G108" cm="1">
        <f t="array" ref="G108">IF(AND($E108&gt;11,Taulukko2[Kohde]=Aikataulu!A$1),"SKIP",Aikataulu!A108)</f>
        <v>3.6</v>
      </c>
      <c r="H108" cm="1">
        <f t="array" ref="H108">IF(AND($E108&gt;11,Taulukko2[Matalin prioriteetti]=Aikataulu!B$1),"SKIP",Aikataulu!B108)</f>
        <v>3.6</v>
      </c>
      <c r="I108" t="str" cm="1">
        <f t="array" ref="I108">IF(AND($E108&gt;11,Taulukko2[Kohde]=Aikataulu!C$1),"SKIP",Aikataulu!C108)</f>
        <v>SKIP</v>
      </c>
      <c r="J108" cm="1">
        <f t="array" ref="J108">IF(AND($E108&gt;11,Taulukko2[Kohde]=Aikataulu!D$1),"SKIP",Aikataulu!D108)</f>
        <v>3.6</v>
      </c>
      <c r="K108">
        <f t="shared" si="6"/>
        <v>10.8</v>
      </c>
      <c r="M108">
        <f>IF(AND(ROW()&gt;'Uusi auto'!C$21,ROW()&lt;Z$4),'Uusi auto'!C$7,0)</f>
        <v>3.6</v>
      </c>
      <c r="N108">
        <f>IF(AND(ROW()&gt;'Uusi auto'!D$21,ROW()&lt;AA$4),'Uusi auto'!D$7,0)</f>
        <v>3.6</v>
      </c>
      <c r="O108">
        <f>IF(AND(ROW()&gt;'Uusi auto'!E$21,ROW()&lt;AB$4),'Uusi auto'!E$7,0)</f>
        <v>3.6</v>
      </c>
      <c r="P108">
        <f>IF(AND(ROW()&gt;'Uusi auto'!F$21,ROW()&lt;AC$4),'Uusi auto'!F$7,0)</f>
        <v>3.6</v>
      </c>
      <c r="Q108">
        <f t="shared" si="7"/>
        <v>14.4</v>
      </c>
      <c r="S108" cm="1">
        <f t="array" ref="S108">IF(AND($Q108&gt;11,Taulukko2[Kohde]=Aikataulu!M$1),"SKIP",Aikataulu!M108)</f>
        <v>3.6</v>
      </c>
      <c r="T108" cm="1">
        <f t="array" ref="T108">IF(AND($Q108&gt;11,Taulukko2[Matalin prioriteetti]=Aikataulu!N$1),"SKIP",Aikataulu!N108)</f>
        <v>3.6</v>
      </c>
      <c r="U108" t="str" cm="1">
        <f t="array" ref="U108">IF(AND($Q108&gt;11,Taulukko2[Kohde]=Aikataulu!O$1),"SKIP",Aikataulu!O108)</f>
        <v>SKIP</v>
      </c>
      <c r="V108" cm="1">
        <f t="array" ref="V108">IF(AND($Q108&gt;11,Taulukko2[Matalin prioriteetti]=Aikataulu!P$1),"SKIP",Aikataulu!P108)</f>
        <v>3.6</v>
      </c>
      <c r="W108">
        <f t="shared" si="8"/>
        <v>10.8</v>
      </c>
    </row>
    <row r="109" spans="1:23" x14ac:dyDescent="0.35">
      <c r="A109">
        <f>IF(AND(ROW()&gt;'Uusi auto'!C$21,ROW()&lt;'Uusi auto'!C$23),'Uusi auto'!C$7,0)</f>
        <v>3.6</v>
      </c>
      <c r="B109">
        <f>IF(AND(ROW()&gt;'Uusi auto'!D$21,ROW()&lt;'Uusi auto'!D$23),'Uusi auto'!D$7,0)</f>
        <v>3.6</v>
      </c>
      <c r="C109">
        <f>IF(AND(ROW()&gt;'Uusi auto'!E$21,ROW()&lt;'Uusi auto'!E$23),'Uusi auto'!E$7,0)</f>
        <v>3.6</v>
      </c>
      <c r="D109" s="48">
        <f>IF(AND(ROW()&gt;'Uusi auto'!F$21,ROW()&lt;'Uusi auto'!F$23),'Uusi auto'!F$7,0)</f>
        <v>3.6</v>
      </c>
      <c r="E109">
        <f t="shared" si="5"/>
        <v>14.4</v>
      </c>
      <c r="G109" cm="1">
        <f t="array" ref="G109">IF(AND($E109&gt;11,Taulukko2[Kohde]=Aikataulu!A$1),"SKIP",Aikataulu!A109)</f>
        <v>3.6</v>
      </c>
      <c r="H109" cm="1">
        <f t="array" ref="H109">IF(AND($E109&gt;11,Taulukko2[Matalin prioriteetti]=Aikataulu!B$1),"SKIP",Aikataulu!B109)</f>
        <v>3.6</v>
      </c>
      <c r="I109" t="str" cm="1">
        <f t="array" ref="I109">IF(AND($E109&gt;11,Taulukko2[Kohde]=Aikataulu!C$1),"SKIP",Aikataulu!C109)</f>
        <v>SKIP</v>
      </c>
      <c r="J109" cm="1">
        <f t="array" ref="J109">IF(AND($E109&gt;11,Taulukko2[Kohde]=Aikataulu!D$1),"SKIP",Aikataulu!D109)</f>
        <v>3.6</v>
      </c>
      <c r="K109">
        <f t="shared" si="6"/>
        <v>10.8</v>
      </c>
      <c r="M109">
        <f>IF(AND(ROW()&gt;'Uusi auto'!C$21,ROW()&lt;Z$4),'Uusi auto'!C$7,0)</f>
        <v>3.6</v>
      </c>
      <c r="N109">
        <f>IF(AND(ROW()&gt;'Uusi auto'!D$21,ROW()&lt;AA$4),'Uusi auto'!D$7,0)</f>
        <v>3.6</v>
      </c>
      <c r="O109">
        <f>IF(AND(ROW()&gt;'Uusi auto'!E$21,ROW()&lt;AB$4),'Uusi auto'!E$7,0)</f>
        <v>3.6</v>
      </c>
      <c r="P109">
        <f>IF(AND(ROW()&gt;'Uusi auto'!F$21,ROW()&lt;AC$4),'Uusi auto'!F$7,0)</f>
        <v>3.6</v>
      </c>
      <c r="Q109">
        <f t="shared" si="7"/>
        <v>14.4</v>
      </c>
      <c r="S109" cm="1">
        <f t="array" ref="S109">IF(AND($Q109&gt;11,Taulukko2[Kohde]=Aikataulu!M$1),"SKIP",Aikataulu!M109)</f>
        <v>3.6</v>
      </c>
      <c r="T109" cm="1">
        <f t="array" ref="T109">IF(AND($Q109&gt;11,Taulukko2[Matalin prioriteetti]=Aikataulu!N$1),"SKIP",Aikataulu!N109)</f>
        <v>3.6</v>
      </c>
      <c r="U109" t="str" cm="1">
        <f t="array" ref="U109">IF(AND($Q109&gt;11,Taulukko2[Kohde]=Aikataulu!O$1),"SKIP",Aikataulu!O109)</f>
        <v>SKIP</v>
      </c>
      <c r="V109" cm="1">
        <f t="array" ref="V109">IF(AND($Q109&gt;11,Taulukko2[Matalin prioriteetti]=Aikataulu!P$1),"SKIP",Aikataulu!P109)</f>
        <v>3.6</v>
      </c>
      <c r="W109">
        <f t="shared" si="8"/>
        <v>10.8</v>
      </c>
    </row>
    <row r="110" spans="1:23" x14ac:dyDescent="0.35">
      <c r="A110">
        <f>IF(AND(ROW()&gt;'Uusi auto'!C$21,ROW()&lt;'Uusi auto'!C$23),'Uusi auto'!C$7,0)</f>
        <v>3.6</v>
      </c>
      <c r="B110">
        <f>IF(AND(ROW()&gt;'Uusi auto'!D$21,ROW()&lt;'Uusi auto'!D$23),'Uusi auto'!D$7,0)</f>
        <v>3.6</v>
      </c>
      <c r="C110">
        <f>IF(AND(ROW()&gt;'Uusi auto'!E$21,ROW()&lt;'Uusi auto'!E$23),'Uusi auto'!E$7,0)</f>
        <v>3.6</v>
      </c>
      <c r="D110" s="48">
        <f>IF(AND(ROW()&gt;'Uusi auto'!F$21,ROW()&lt;'Uusi auto'!F$23),'Uusi auto'!F$7,0)</f>
        <v>3.6</v>
      </c>
      <c r="E110">
        <f t="shared" si="5"/>
        <v>14.4</v>
      </c>
      <c r="G110" cm="1">
        <f t="array" ref="G110">IF(AND($E110&gt;11,Taulukko2[Kohde]=Aikataulu!A$1),"SKIP",Aikataulu!A110)</f>
        <v>3.6</v>
      </c>
      <c r="H110" cm="1">
        <f t="array" ref="H110">IF(AND($E110&gt;11,Taulukko2[Matalin prioriteetti]=Aikataulu!B$1),"SKIP",Aikataulu!B110)</f>
        <v>3.6</v>
      </c>
      <c r="I110" t="str" cm="1">
        <f t="array" ref="I110">IF(AND($E110&gt;11,Taulukko2[Kohde]=Aikataulu!C$1),"SKIP",Aikataulu!C110)</f>
        <v>SKIP</v>
      </c>
      <c r="J110" cm="1">
        <f t="array" ref="J110">IF(AND($E110&gt;11,Taulukko2[Kohde]=Aikataulu!D$1),"SKIP",Aikataulu!D110)</f>
        <v>3.6</v>
      </c>
      <c r="K110">
        <f t="shared" si="6"/>
        <v>10.8</v>
      </c>
      <c r="M110">
        <f>IF(AND(ROW()&gt;'Uusi auto'!C$21,ROW()&lt;Z$4),'Uusi auto'!C$7,0)</f>
        <v>3.6</v>
      </c>
      <c r="N110">
        <f>IF(AND(ROW()&gt;'Uusi auto'!D$21,ROW()&lt;AA$4),'Uusi auto'!D$7,0)</f>
        <v>3.6</v>
      </c>
      <c r="O110">
        <f>IF(AND(ROW()&gt;'Uusi auto'!E$21,ROW()&lt;AB$4),'Uusi auto'!E$7,0)</f>
        <v>3.6</v>
      </c>
      <c r="P110">
        <f>IF(AND(ROW()&gt;'Uusi auto'!F$21,ROW()&lt;AC$4),'Uusi auto'!F$7,0)</f>
        <v>3.6</v>
      </c>
      <c r="Q110">
        <f t="shared" si="7"/>
        <v>14.4</v>
      </c>
      <c r="S110" cm="1">
        <f t="array" ref="S110">IF(AND($Q110&gt;11,Taulukko2[Kohde]=Aikataulu!M$1),"SKIP",Aikataulu!M110)</f>
        <v>3.6</v>
      </c>
      <c r="T110" cm="1">
        <f t="array" ref="T110">IF(AND($Q110&gt;11,Taulukko2[Matalin prioriteetti]=Aikataulu!N$1),"SKIP",Aikataulu!N110)</f>
        <v>3.6</v>
      </c>
      <c r="U110" t="str" cm="1">
        <f t="array" ref="U110">IF(AND($Q110&gt;11,Taulukko2[Kohde]=Aikataulu!O$1),"SKIP",Aikataulu!O110)</f>
        <v>SKIP</v>
      </c>
      <c r="V110" cm="1">
        <f t="array" ref="V110">IF(AND($Q110&gt;11,Taulukko2[Matalin prioriteetti]=Aikataulu!P$1),"SKIP",Aikataulu!P110)</f>
        <v>3.6</v>
      </c>
      <c r="W110">
        <f t="shared" si="8"/>
        <v>10.8</v>
      </c>
    </row>
    <row r="111" spans="1:23" x14ac:dyDescent="0.35">
      <c r="A111">
        <f>IF(AND(ROW()&gt;'Uusi auto'!C$21,ROW()&lt;'Uusi auto'!C$23),'Uusi auto'!C$7,0)</f>
        <v>3.6</v>
      </c>
      <c r="B111">
        <f>IF(AND(ROW()&gt;'Uusi auto'!D$21,ROW()&lt;'Uusi auto'!D$23),'Uusi auto'!D$7,0)</f>
        <v>3.6</v>
      </c>
      <c r="C111">
        <f>IF(AND(ROW()&gt;'Uusi auto'!E$21,ROW()&lt;'Uusi auto'!E$23),'Uusi auto'!E$7,0)</f>
        <v>3.6</v>
      </c>
      <c r="D111" s="48">
        <f>IF(AND(ROW()&gt;'Uusi auto'!F$21,ROW()&lt;'Uusi auto'!F$23),'Uusi auto'!F$7,0)</f>
        <v>3.6</v>
      </c>
      <c r="E111">
        <f t="shared" si="5"/>
        <v>14.4</v>
      </c>
      <c r="G111" cm="1">
        <f t="array" ref="G111">IF(AND($E111&gt;11,Taulukko2[Kohde]=Aikataulu!A$1),"SKIP",Aikataulu!A111)</f>
        <v>3.6</v>
      </c>
      <c r="H111" cm="1">
        <f t="array" ref="H111">IF(AND($E111&gt;11,Taulukko2[Matalin prioriteetti]=Aikataulu!B$1),"SKIP",Aikataulu!B111)</f>
        <v>3.6</v>
      </c>
      <c r="I111" t="str" cm="1">
        <f t="array" ref="I111">IF(AND($E111&gt;11,Taulukko2[Kohde]=Aikataulu!C$1),"SKIP",Aikataulu!C111)</f>
        <v>SKIP</v>
      </c>
      <c r="J111" cm="1">
        <f t="array" ref="J111">IF(AND($E111&gt;11,Taulukko2[Kohde]=Aikataulu!D$1),"SKIP",Aikataulu!D111)</f>
        <v>3.6</v>
      </c>
      <c r="K111">
        <f t="shared" si="6"/>
        <v>10.8</v>
      </c>
      <c r="M111">
        <f>IF(AND(ROW()&gt;'Uusi auto'!C$21,ROW()&lt;Z$4),'Uusi auto'!C$7,0)</f>
        <v>3.6</v>
      </c>
      <c r="N111">
        <f>IF(AND(ROW()&gt;'Uusi auto'!D$21,ROW()&lt;AA$4),'Uusi auto'!D$7,0)</f>
        <v>3.6</v>
      </c>
      <c r="O111">
        <f>IF(AND(ROW()&gt;'Uusi auto'!E$21,ROW()&lt;AB$4),'Uusi auto'!E$7,0)</f>
        <v>3.6</v>
      </c>
      <c r="P111">
        <f>IF(AND(ROW()&gt;'Uusi auto'!F$21,ROW()&lt;AC$4),'Uusi auto'!F$7,0)</f>
        <v>3.6</v>
      </c>
      <c r="Q111">
        <f t="shared" si="7"/>
        <v>14.4</v>
      </c>
      <c r="S111" cm="1">
        <f t="array" ref="S111">IF(AND($Q111&gt;11,Taulukko2[Kohde]=Aikataulu!M$1),"SKIP",Aikataulu!M111)</f>
        <v>3.6</v>
      </c>
      <c r="T111" cm="1">
        <f t="array" ref="T111">IF(AND($Q111&gt;11,Taulukko2[Matalin prioriteetti]=Aikataulu!N$1),"SKIP",Aikataulu!N111)</f>
        <v>3.6</v>
      </c>
      <c r="U111" t="str" cm="1">
        <f t="array" ref="U111">IF(AND($Q111&gt;11,Taulukko2[Kohde]=Aikataulu!O$1),"SKIP",Aikataulu!O111)</f>
        <v>SKIP</v>
      </c>
      <c r="V111" cm="1">
        <f t="array" ref="V111">IF(AND($Q111&gt;11,Taulukko2[Matalin prioriteetti]=Aikataulu!P$1),"SKIP",Aikataulu!P111)</f>
        <v>3.6</v>
      </c>
      <c r="W111">
        <f t="shared" si="8"/>
        <v>10.8</v>
      </c>
    </row>
    <row r="112" spans="1:23" x14ac:dyDescent="0.35">
      <c r="A112">
        <f>IF(AND(ROW()&gt;'Uusi auto'!C$21,ROW()&lt;'Uusi auto'!C$23),'Uusi auto'!C$7,0)</f>
        <v>3.6</v>
      </c>
      <c r="B112">
        <f>IF(AND(ROW()&gt;'Uusi auto'!D$21,ROW()&lt;'Uusi auto'!D$23),'Uusi auto'!D$7,0)</f>
        <v>3.6</v>
      </c>
      <c r="C112">
        <f>IF(AND(ROW()&gt;'Uusi auto'!E$21,ROW()&lt;'Uusi auto'!E$23),'Uusi auto'!E$7,0)</f>
        <v>3.6</v>
      </c>
      <c r="D112" s="48">
        <f>IF(AND(ROW()&gt;'Uusi auto'!F$21,ROW()&lt;'Uusi auto'!F$23),'Uusi auto'!F$7,0)</f>
        <v>3.6</v>
      </c>
      <c r="E112">
        <f t="shared" si="5"/>
        <v>14.4</v>
      </c>
      <c r="G112" cm="1">
        <f t="array" ref="G112">IF(AND($E112&gt;11,Taulukko2[Kohde]=Aikataulu!A$1),"SKIP",Aikataulu!A112)</f>
        <v>3.6</v>
      </c>
      <c r="H112" cm="1">
        <f t="array" ref="H112">IF(AND($E112&gt;11,Taulukko2[Matalin prioriteetti]=Aikataulu!B$1),"SKIP",Aikataulu!B112)</f>
        <v>3.6</v>
      </c>
      <c r="I112" t="str" cm="1">
        <f t="array" ref="I112">IF(AND($E112&gt;11,Taulukko2[Kohde]=Aikataulu!C$1),"SKIP",Aikataulu!C112)</f>
        <v>SKIP</v>
      </c>
      <c r="J112" cm="1">
        <f t="array" ref="J112">IF(AND($E112&gt;11,Taulukko2[Kohde]=Aikataulu!D$1),"SKIP",Aikataulu!D112)</f>
        <v>3.6</v>
      </c>
      <c r="K112">
        <f t="shared" si="6"/>
        <v>10.8</v>
      </c>
      <c r="M112">
        <f>IF(AND(ROW()&gt;'Uusi auto'!C$21,ROW()&lt;Z$4),'Uusi auto'!C$7,0)</f>
        <v>3.6</v>
      </c>
      <c r="N112">
        <f>IF(AND(ROW()&gt;'Uusi auto'!D$21,ROW()&lt;AA$4),'Uusi auto'!D$7,0)</f>
        <v>3.6</v>
      </c>
      <c r="O112">
        <f>IF(AND(ROW()&gt;'Uusi auto'!E$21,ROW()&lt;AB$4),'Uusi auto'!E$7,0)</f>
        <v>3.6</v>
      </c>
      <c r="P112">
        <f>IF(AND(ROW()&gt;'Uusi auto'!F$21,ROW()&lt;AC$4),'Uusi auto'!F$7,0)</f>
        <v>3.6</v>
      </c>
      <c r="Q112">
        <f t="shared" si="7"/>
        <v>14.4</v>
      </c>
      <c r="S112" cm="1">
        <f t="array" ref="S112">IF(AND($Q112&gt;11,Taulukko2[Kohde]=Aikataulu!M$1),"SKIP",Aikataulu!M112)</f>
        <v>3.6</v>
      </c>
      <c r="T112" cm="1">
        <f t="array" ref="T112">IF(AND($Q112&gt;11,Taulukko2[Matalin prioriteetti]=Aikataulu!N$1),"SKIP",Aikataulu!N112)</f>
        <v>3.6</v>
      </c>
      <c r="U112" t="str" cm="1">
        <f t="array" ref="U112">IF(AND($Q112&gt;11,Taulukko2[Kohde]=Aikataulu!O$1),"SKIP",Aikataulu!O112)</f>
        <v>SKIP</v>
      </c>
      <c r="V112" cm="1">
        <f t="array" ref="V112">IF(AND($Q112&gt;11,Taulukko2[Matalin prioriteetti]=Aikataulu!P$1),"SKIP",Aikataulu!P112)</f>
        <v>3.6</v>
      </c>
      <c r="W112">
        <f t="shared" si="8"/>
        <v>10.8</v>
      </c>
    </row>
    <row r="113" spans="1:23" x14ac:dyDescent="0.35">
      <c r="A113">
        <f>IF(AND(ROW()&gt;'Uusi auto'!C$21,ROW()&lt;'Uusi auto'!C$23),'Uusi auto'!C$7,0)</f>
        <v>3.6</v>
      </c>
      <c r="B113">
        <f>IF(AND(ROW()&gt;'Uusi auto'!D$21,ROW()&lt;'Uusi auto'!D$23),'Uusi auto'!D$7,0)</f>
        <v>3.6</v>
      </c>
      <c r="C113">
        <f>IF(AND(ROW()&gt;'Uusi auto'!E$21,ROW()&lt;'Uusi auto'!E$23),'Uusi auto'!E$7,0)</f>
        <v>3.6</v>
      </c>
      <c r="D113" s="48">
        <f>IF(AND(ROW()&gt;'Uusi auto'!F$21,ROW()&lt;'Uusi auto'!F$23),'Uusi auto'!F$7,0)</f>
        <v>3.6</v>
      </c>
      <c r="E113">
        <f t="shared" si="5"/>
        <v>14.4</v>
      </c>
      <c r="G113" cm="1">
        <f t="array" ref="G113">IF(AND($E113&gt;11,Taulukko2[Kohde]=Aikataulu!A$1),"SKIP",Aikataulu!A113)</f>
        <v>3.6</v>
      </c>
      <c r="H113" cm="1">
        <f t="array" ref="H113">IF(AND($E113&gt;11,Taulukko2[Matalin prioriteetti]=Aikataulu!B$1),"SKIP",Aikataulu!B113)</f>
        <v>3.6</v>
      </c>
      <c r="I113" t="str" cm="1">
        <f t="array" ref="I113">IF(AND($E113&gt;11,Taulukko2[Kohde]=Aikataulu!C$1),"SKIP",Aikataulu!C113)</f>
        <v>SKIP</v>
      </c>
      <c r="J113" cm="1">
        <f t="array" ref="J113">IF(AND($E113&gt;11,Taulukko2[Kohde]=Aikataulu!D$1),"SKIP",Aikataulu!D113)</f>
        <v>3.6</v>
      </c>
      <c r="K113">
        <f t="shared" si="6"/>
        <v>10.8</v>
      </c>
      <c r="M113">
        <f>IF(AND(ROW()&gt;'Uusi auto'!C$21,ROW()&lt;Z$4),'Uusi auto'!C$7,0)</f>
        <v>3.6</v>
      </c>
      <c r="N113">
        <f>IF(AND(ROW()&gt;'Uusi auto'!D$21,ROW()&lt;AA$4),'Uusi auto'!D$7,0)</f>
        <v>3.6</v>
      </c>
      <c r="O113">
        <f>IF(AND(ROW()&gt;'Uusi auto'!E$21,ROW()&lt;AB$4),'Uusi auto'!E$7,0)</f>
        <v>3.6</v>
      </c>
      <c r="P113">
        <f>IF(AND(ROW()&gt;'Uusi auto'!F$21,ROW()&lt;AC$4),'Uusi auto'!F$7,0)</f>
        <v>3.6</v>
      </c>
      <c r="Q113">
        <f t="shared" si="7"/>
        <v>14.4</v>
      </c>
      <c r="S113" cm="1">
        <f t="array" ref="S113">IF(AND($Q113&gt;11,Taulukko2[Kohde]=Aikataulu!M$1),"SKIP",Aikataulu!M113)</f>
        <v>3.6</v>
      </c>
      <c r="T113" cm="1">
        <f t="array" ref="T113">IF(AND($Q113&gt;11,Taulukko2[Matalin prioriteetti]=Aikataulu!N$1),"SKIP",Aikataulu!N113)</f>
        <v>3.6</v>
      </c>
      <c r="U113" t="str" cm="1">
        <f t="array" ref="U113">IF(AND($Q113&gt;11,Taulukko2[Kohde]=Aikataulu!O$1),"SKIP",Aikataulu!O113)</f>
        <v>SKIP</v>
      </c>
      <c r="V113" cm="1">
        <f t="array" ref="V113">IF(AND($Q113&gt;11,Taulukko2[Matalin prioriteetti]=Aikataulu!P$1),"SKIP",Aikataulu!P113)</f>
        <v>3.6</v>
      </c>
      <c r="W113">
        <f t="shared" si="8"/>
        <v>10.8</v>
      </c>
    </row>
    <row r="114" spans="1:23" x14ac:dyDescent="0.35">
      <c r="A114">
        <f>IF(AND(ROW()&gt;'Uusi auto'!C$21,ROW()&lt;'Uusi auto'!C$23),'Uusi auto'!C$7,0)</f>
        <v>3.6</v>
      </c>
      <c r="B114">
        <f>IF(AND(ROW()&gt;'Uusi auto'!D$21,ROW()&lt;'Uusi auto'!D$23),'Uusi auto'!D$7,0)</f>
        <v>3.6</v>
      </c>
      <c r="C114">
        <f>IF(AND(ROW()&gt;'Uusi auto'!E$21,ROW()&lt;'Uusi auto'!E$23),'Uusi auto'!E$7,0)</f>
        <v>3.6</v>
      </c>
      <c r="D114" s="48">
        <f>IF(AND(ROW()&gt;'Uusi auto'!F$21,ROW()&lt;'Uusi auto'!F$23),'Uusi auto'!F$7,0)</f>
        <v>3.6</v>
      </c>
      <c r="E114">
        <f t="shared" si="5"/>
        <v>14.4</v>
      </c>
      <c r="G114" cm="1">
        <f t="array" ref="G114">IF(AND($E114&gt;11,Taulukko2[Kohde]=Aikataulu!A$1),"SKIP",Aikataulu!A114)</f>
        <v>3.6</v>
      </c>
      <c r="H114" cm="1">
        <f t="array" ref="H114">IF(AND($E114&gt;11,Taulukko2[Matalin prioriteetti]=Aikataulu!B$1),"SKIP",Aikataulu!B114)</f>
        <v>3.6</v>
      </c>
      <c r="I114" t="str" cm="1">
        <f t="array" ref="I114">IF(AND($E114&gt;11,Taulukko2[Kohde]=Aikataulu!C$1),"SKIP",Aikataulu!C114)</f>
        <v>SKIP</v>
      </c>
      <c r="J114" cm="1">
        <f t="array" ref="J114">IF(AND($E114&gt;11,Taulukko2[Kohde]=Aikataulu!D$1),"SKIP",Aikataulu!D114)</f>
        <v>3.6</v>
      </c>
      <c r="K114">
        <f t="shared" si="6"/>
        <v>10.8</v>
      </c>
      <c r="M114">
        <f>IF(AND(ROW()&gt;'Uusi auto'!C$21,ROW()&lt;Z$4),'Uusi auto'!C$7,0)</f>
        <v>3.6</v>
      </c>
      <c r="N114">
        <f>IF(AND(ROW()&gt;'Uusi auto'!D$21,ROW()&lt;AA$4),'Uusi auto'!D$7,0)</f>
        <v>3.6</v>
      </c>
      <c r="O114">
        <f>IF(AND(ROW()&gt;'Uusi auto'!E$21,ROW()&lt;AB$4),'Uusi auto'!E$7,0)</f>
        <v>3.6</v>
      </c>
      <c r="P114">
        <f>IF(AND(ROW()&gt;'Uusi auto'!F$21,ROW()&lt;AC$4),'Uusi auto'!F$7,0)</f>
        <v>3.6</v>
      </c>
      <c r="Q114">
        <f t="shared" si="7"/>
        <v>14.4</v>
      </c>
      <c r="S114" cm="1">
        <f t="array" ref="S114">IF(AND($Q114&gt;11,Taulukko2[Kohde]=Aikataulu!M$1),"SKIP",Aikataulu!M114)</f>
        <v>3.6</v>
      </c>
      <c r="T114" cm="1">
        <f t="array" ref="T114">IF(AND($Q114&gt;11,Taulukko2[Matalin prioriteetti]=Aikataulu!N$1),"SKIP",Aikataulu!N114)</f>
        <v>3.6</v>
      </c>
      <c r="U114" t="str" cm="1">
        <f t="array" ref="U114">IF(AND($Q114&gt;11,Taulukko2[Kohde]=Aikataulu!O$1),"SKIP",Aikataulu!O114)</f>
        <v>SKIP</v>
      </c>
      <c r="V114" cm="1">
        <f t="array" ref="V114">IF(AND($Q114&gt;11,Taulukko2[Matalin prioriteetti]=Aikataulu!P$1),"SKIP",Aikataulu!P114)</f>
        <v>3.6</v>
      </c>
      <c r="W114">
        <f t="shared" si="8"/>
        <v>10.8</v>
      </c>
    </row>
    <row r="115" spans="1:23" x14ac:dyDescent="0.35">
      <c r="A115">
        <f>IF(AND(ROW()&gt;'Uusi auto'!C$21,ROW()&lt;'Uusi auto'!C$23),'Uusi auto'!C$7,0)</f>
        <v>3.6</v>
      </c>
      <c r="B115">
        <f>IF(AND(ROW()&gt;'Uusi auto'!D$21,ROW()&lt;'Uusi auto'!D$23),'Uusi auto'!D$7,0)</f>
        <v>3.6</v>
      </c>
      <c r="C115">
        <f>IF(AND(ROW()&gt;'Uusi auto'!E$21,ROW()&lt;'Uusi auto'!E$23),'Uusi auto'!E$7,0)</f>
        <v>3.6</v>
      </c>
      <c r="D115" s="48">
        <f>IF(AND(ROW()&gt;'Uusi auto'!F$21,ROW()&lt;'Uusi auto'!F$23),'Uusi auto'!F$7,0)</f>
        <v>3.6</v>
      </c>
      <c r="E115">
        <f t="shared" si="5"/>
        <v>14.4</v>
      </c>
      <c r="G115" cm="1">
        <f t="array" ref="G115">IF(AND($E115&gt;11,Taulukko2[Kohde]=Aikataulu!A$1),"SKIP",Aikataulu!A115)</f>
        <v>3.6</v>
      </c>
      <c r="H115" cm="1">
        <f t="array" ref="H115">IF(AND($E115&gt;11,Taulukko2[Matalin prioriteetti]=Aikataulu!B$1),"SKIP",Aikataulu!B115)</f>
        <v>3.6</v>
      </c>
      <c r="I115" t="str" cm="1">
        <f t="array" ref="I115">IF(AND($E115&gt;11,Taulukko2[Kohde]=Aikataulu!C$1),"SKIP",Aikataulu!C115)</f>
        <v>SKIP</v>
      </c>
      <c r="J115" cm="1">
        <f t="array" ref="J115">IF(AND($E115&gt;11,Taulukko2[Kohde]=Aikataulu!D$1),"SKIP",Aikataulu!D115)</f>
        <v>3.6</v>
      </c>
      <c r="K115">
        <f t="shared" si="6"/>
        <v>10.8</v>
      </c>
      <c r="M115">
        <f>IF(AND(ROW()&gt;'Uusi auto'!C$21,ROW()&lt;Z$4),'Uusi auto'!C$7,0)</f>
        <v>3.6</v>
      </c>
      <c r="N115">
        <f>IF(AND(ROW()&gt;'Uusi auto'!D$21,ROW()&lt;AA$4),'Uusi auto'!D$7,0)</f>
        <v>3.6</v>
      </c>
      <c r="O115">
        <f>IF(AND(ROW()&gt;'Uusi auto'!E$21,ROW()&lt;AB$4),'Uusi auto'!E$7,0)</f>
        <v>3.6</v>
      </c>
      <c r="P115">
        <f>IF(AND(ROW()&gt;'Uusi auto'!F$21,ROW()&lt;AC$4),'Uusi auto'!F$7,0)</f>
        <v>3.6</v>
      </c>
      <c r="Q115">
        <f t="shared" si="7"/>
        <v>14.4</v>
      </c>
      <c r="S115" cm="1">
        <f t="array" ref="S115">IF(AND($Q115&gt;11,Taulukko2[Kohde]=Aikataulu!M$1),"SKIP",Aikataulu!M115)</f>
        <v>3.6</v>
      </c>
      <c r="T115" cm="1">
        <f t="array" ref="T115">IF(AND($Q115&gt;11,Taulukko2[Matalin prioriteetti]=Aikataulu!N$1),"SKIP",Aikataulu!N115)</f>
        <v>3.6</v>
      </c>
      <c r="U115" t="str" cm="1">
        <f t="array" ref="U115">IF(AND($Q115&gt;11,Taulukko2[Kohde]=Aikataulu!O$1),"SKIP",Aikataulu!O115)</f>
        <v>SKIP</v>
      </c>
      <c r="V115" cm="1">
        <f t="array" ref="V115">IF(AND($Q115&gt;11,Taulukko2[Matalin prioriteetti]=Aikataulu!P$1),"SKIP",Aikataulu!P115)</f>
        <v>3.6</v>
      </c>
      <c r="W115">
        <f t="shared" si="8"/>
        <v>10.8</v>
      </c>
    </row>
    <row r="116" spans="1:23" x14ac:dyDescent="0.35">
      <c r="A116">
        <f>IF(AND(ROW()&gt;'Uusi auto'!C$21,ROW()&lt;'Uusi auto'!C$23),'Uusi auto'!C$7,0)</f>
        <v>3.6</v>
      </c>
      <c r="B116">
        <f>IF(AND(ROW()&gt;'Uusi auto'!D$21,ROW()&lt;'Uusi auto'!D$23),'Uusi auto'!D$7,0)</f>
        <v>3.6</v>
      </c>
      <c r="C116">
        <f>IF(AND(ROW()&gt;'Uusi auto'!E$21,ROW()&lt;'Uusi auto'!E$23),'Uusi auto'!E$7,0)</f>
        <v>3.6</v>
      </c>
      <c r="D116" s="48">
        <f>IF(AND(ROW()&gt;'Uusi auto'!F$21,ROW()&lt;'Uusi auto'!F$23),'Uusi auto'!F$7,0)</f>
        <v>3.6</v>
      </c>
      <c r="E116">
        <f t="shared" si="5"/>
        <v>14.4</v>
      </c>
      <c r="G116" cm="1">
        <f t="array" ref="G116">IF(AND($E116&gt;11,Taulukko2[Kohde]=Aikataulu!A$1),"SKIP",Aikataulu!A116)</f>
        <v>3.6</v>
      </c>
      <c r="H116" cm="1">
        <f t="array" ref="H116">IF(AND($E116&gt;11,Taulukko2[Matalin prioriteetti]=Aikataulu!B$1),"SKIP",Aikataulu!B116)</f>
        <v>3.6</v>
      </c>
      <c r="I116" t="str" cm="1">
        <f t="array" ref="I116">IF(AND($E116&gt;11,Taulukko2[Kohde]=Aikataulu!C$1),"SKIP",Aikataulu!C116)</f>
        <v>SKIP</v>
      </c>
      <c r="J116" cm="1">
        <f t="array" ref="J116">IF(AND($E116&gt;11,Taulukko2[Kohde]=Aikataulu!D$1),"SKIP",Aikataulu!D116)</f>
        <v>3.6</v>
      </c>
      <c r="K116">
        <f t="shared" si="6"/>
        <v>10.8</v>
      </c>
      <c r="M116">
        <f>IF(AND(ROW()&gt;'Uusi auto'!C$21,ROW()&lt;Z$4),'Uusi auto'!C$7,0)</f>
        <v>3.6</v>
      </c>
      <c r="N116">
        <f>IF(AND(ROW()&gt;'Uusi auto'!D$21,ROW()&lt;AA$4),'Uusi auto'!D$7,0)</f>
        <v>3.6</v>
      </c>
      <c r="O116">
        <f>IF(AND(ROW()&gt;'Uusi auto'!E$21,ROW()&lt;AB$4),'Uusi auto'!E$7,0)</f>
        <v>3.6</v>
      </c>
      <c r="P116">
        <f>IF(AND(ROW()&gt;'Uusi auto'!F$21,ROW()&lt;AC$4),'Uusi auto'!F$7,0)</f>
        <v>3.6</v>
      </c>
      <c r="Q116">
        <f t="shared" si="7"/>
        <v>14.4</v>
      </c>
      <c r="S116" cm="1">
        <f t="array" ref="S116">IF(AND($Q116&gt;11,Taulukko2[Kohde]=Aikataulu!M$1),"SKIP",Aikataulu!M116)</f>
        <v>3.6</v>
      </c>
      <c r="T116" cm="1">
        <f t="array" ref="T116">IF(AND($Q116&gt;11,Taulukko2[Matalin prioriteetti]=Aikataulu!N$1),"SKIP",Aikataulu!N116)</f>
        <v>3.6</v>
      </c>
      <c r="U116" t="str" cm="1">
        <f t="array" ref="U116">IF(AND($Q116&gt;11,Taulukko2[Kohde]=Aikataulu!O$1),"SKIP",Aikataulu!O116)</f>
        <v>SKIP</v>
      </c>
      <c r="V116" cm="1">
        <f t="array" ref="V116">IF(AND($Q116&gt;11,Taulukko2[Matalin prioriteetti]=Aikataulu!P$1),"SKIP",Aikataulu!P116)</f>
        <v>3.6</v>
      </c>
      <c r="W116">
        <f t="shared" si="8"/>
        <v>10.8</v>
      </c>
    </row>
    <row r="117" spans="1:23" x14ac:dyDescent="0.35">
      <c r="A117">
        <f>IF(AND(ROW()&gt;'Uusi auto'!C$21,ROW()&lt;'Uusi auto'!C$23),'Uusi auto'!C$7,0)</f>
        <v>3.6</v>
      </c>
      <c r="B117">
        <f>IF(AND(ROW()&gt;'Uusi auto'!D$21,ROW()&lt;'Uusi auto'!D$23),'Uusi auto'!D$7,0)</f>
        <v>3.6</v>
      </c>
      <c r="C117">
        <f>IF(AND(ROW()&gt;'Uusi auto'!E$21,ROW()&lt;'Uusi auto'!E$23),'Uusi auto'!E$7,0)</f>
        <v>3.6</v>
      </c>
      <c r="D117" s="48">
        <f>IF(AND(ROW()&gt;'Uusi auto'!F$21,ROW()&lt;'Uusi auto'!F$23),'Uusi auto'!F$7,0)</f>
        <v>3.6</v>
      </c>
      <c r="E117">
        <f t="shared" si="5"/>
        <v>14.4</v>
      </c>
      <c r="G117" cm="1">
        <f t="array" ref="G117">IF(AND($E117&gt;11,Taulukko2[Kohde]=Aikataulu!A$1),"SKIP",Aikataulu!A117)</f>
        <v>3.6</v>
      </c>
      <c r="H117" cm="1">
        <f t="array" ref="H117">IF(AND($E117&gt;11,Taulukko2[Matalin prioriteetti]=Aikataulu!B$1),"SKIP",Aikataulu!B117)</f>
        <v>3.6</v>
      </c>
      <c r="I117" t="str" cm="1">
        <f t="array" ref="I117">IF(AND($E117&gt;11,Taulukko2[Kohde]=Aikataulu!C$1),"SKIP",Aikataulu!C117)</f>
        <v>SKIP</v>
      </c>
      <c r="J117" cm="1">
        <f t="array" ref="J117">IF(AND($E117&gt;11,Taulukko2[Kohde]=Aikataulu!D$1),"SKIP",Aikataulu!D117)</f>
        <v>3.6</v>
      </c>
      <c r="K117">
        <f t="shared" si="6"/>
        <v>10.8</v>
      </c>
      <c r="M117">
        <f>IF(AND(ROW()&gt;'Uusi auto'!C$21,ROW()&lt;Z$4),'Uusi auto'!C$7,0)</f>
        <v>3.6</v>
      </c>
      <c r="N117">
        <f>IF(AND(ROW()&gt;'Uusi auto'!D$21,ROW()&lt;AA$4),'Uusi auto'!D$7,0)</f>
        <v>3.6</v>
      </c>
      <c r="O117">
        <f>IF(AND(ROW()&gt;'Uusi auto'!E$21,ROW()&lt;AB$4),'Uusi auto'!E$7,0)</f>
        <v>3.6</v>
      </c>
      <c r="P117">
        <f>IF(AND(ROW()&gt;'Uusi auto'!F$21,ROW()&lt;AC$4),'Uusi auto'!F$7,0)</f>
        <v>3.6</v>
      </c>
      <c r="Q117">
        <f t="shared" si="7"/>
        <v>14.4</v>
      </c>
      <c r="S117" cm="1">
        <f t="array" ref="S117">IF(AND($Q117&gt;11,Taulukko2[Kohde]=Aikataulu!M$1),"SKIP",Aikataulu!M117)</f>
        <v>3.6</v>
      </c>
      <c r="T117" cm="1">
        <f t="array" ref="T117">IF(AND($Q117&gt;11,Taulukko2[Matalin prioriteetti]=Aikataulu!N$1),"SKIP",Aikataulu!N117)</f>
        <v>3.6</v>
      </c>
      <c r="U117" t="str" cm="1">
        <f t="array" ref="U117">IF(AND($Q117&gt;11,Taulukko2[Kohde]=Aikataulu!O$1),"SKIP",Aikataulu!O117)</f>
        <v>SKIP</v>
      </c>
      <c r="V117" cm="1">
        <f t="array" ref="V117">IF(AND($Q117&gt;11,Taulukko2[Matalin prioriteetti]=Aikataulu!P$1),"SKIP",Aikataulu!P117)</f>
        <v>3.6</v>
      </c>
      <c r="W117">
        <f t="shared" si="8"/>
        <v>10.8</v>
      </c>
    </row>
    <row r="118" spans="1:23" x14ac:dyDescent="0.35">
      <c r="A118">
        <f>IF(AND(ROW()&gt;'Uusi auto'!C$21,ROW()&lt;'Uusi auto'!C$23),'Uusi auto'!C$7,0)</f>
        <v>3.6</v>
      </c>
      <c r="B118">
        <f>IF(AND(ROW()&gt;'Uusi auto'!D$21,ROW()&lt;'Uusi auto'!D$23),'Uusi auto'!D$7,0)</f>
        <v>3.6</v>
      </c>
      <c r="C118">
        <f>IF(AND(ROW()&gt;'Uusi auto'!E$21,ROW()&lt;'Uusi auto'!E$23),'Uusi auto'!E$7,0)</f>
        <v>3.6</v>
      </c>
      <c r="D118" s="48">
        <f>IF(AND(ROW()&gt;'Uusi auto'!F$21,ROW()&lt;'Uusi auto'!F$23),'Uusi auto'!F$7,0)</f>
        <v>3.6</v>
      </c>
      <c r="E118">
        <f t="shared" si="5"/>
        <v>14.4</v>
      </c>
      <c r="G118" cm="1">
        <f t="array" ref="G118">IF(AND($E118&gt;11,Taulukko2[Kohde]=Aikataulu!A$1),"SKIP",Aikataulu!A118)</f>
        <v>3.6</v>
      </c>
      <c r="H118" cm="1">
        <f t="array" ref="H118">IF(AND($E118&gt;11,Taulukko2[Matalin prioriteetti]=Aikataulu!B$1),"SKIP",Aikataulu!B118)</f>
        <v>3.6</v>
      </c>
      <c r="I118" t="str" cm="1">
        <f t="array" ref="I118">IF(AND($E118&gt;11,Taulukko2[Kohde]=Aikataulu!C$1),"SKIP",Aikataulu!C118)</f>
        <v>SKIP</v>
      </c>
      <c r="J118" cm="1">
        <f t="array" ref="J118">IF(AND($E118&gt;11,Taulukko2[Kohde]=Aikataulu!D$1),"SKIP",Aikataulu!D118)</f>
        <v>3.6</v>
      </c>
      <c r="K118">
        <f t="shared" si="6"/>
        <v>10.8</v>
      </c>
      <c r="M118">
        <f>IF(AND(ROW()&gt;'Uusi auto'!C$21,ROW()&lt;Z$4),'Uusi auto'!C$7,0)</f>
        <v>3.6</v>
      </c>
      <c r="N118">
        <f>IF(AND(ROW()&gt;'Uusi auto'!D$21,ROW()&lt;AA$4),'Uusi auto'!D$7,0)</f>
        <v>3.6</v>
      </c>
      <c r="O118">
        <f>IF(AND(ROW()&gt;'Uusi auto'!E$21,ROW()&lt;AB$4),'Uusi auto'!E$7,0)</f>
        <v>3.6</v>
      </c>
      <c r="P118">
        <f>IF(AND(ROW()&gt;'Uusi auto'!F$21,ROW()&lt;AC$4),'Uusi auto'!F$7,0)</f>
        <v>3.6</v>
      </c>
      <c r="Q118">
        <f t="shared" si="7"/>
        <v>14.4</v>
      </c>
      <c r="S118" cm="1">
        <f t="array" ref="S118">IF(AND($Q118&gt;11,Taulukko2[Kohde]=Aikataulu!M$1),"SKIP",Aikataulu!M118)</f>
        <v>3.6</v>
      </c>
      <c r="T118" cm="1">
        <f t="array" ref="T118">IF(AND($Q118&gt;11,Taulukko2[Matalin prioriteetti]=Aikataulu!N$1),"SKIP",Aikataulu!N118)</f>
        <v>3.6</v>
      </c>
      <c r="U118" t="str" cm="1">
        <f t="array" ref="U118">IF(AND($Q118&gt;11,Taulukko2[Kohde]=Aikataulu!O$1),"SKIP",Aikataulu!O118)</f>
        <v>SKIP</v>
      </c>
      <c r="V118" cm="1">
        <f t="array" ref="V118">IF(AND($Q118&gt;11,Taulukko2[Matalin prioriteetti]=Aikataulu!P$1),"SKIP",Aikataulu!P118)</f>
        <v>3.6</v>
      </c>
      <c r="W118">
        <f t="shared" si="8"/>
        <v>10.8</v>
      </c>
    </row>
    <row r="119" spans="1:23" x14ac:dyDescent="0.35">
      <c r="A119">
        <f>IF(AND(ROW()&gt;'Uusi auto'!C$21,ROW()&lt;'Uusi auto'!C$23),'Uusi auto'!C$7,0)</f>
        <v>3.6</v>
      </c>
      <c r="B119">
        <f>IF(AND(ROW()&gt;'Uusi auto'!D$21,ROW()&lt;'Uusi auto'!D$23),'Uusi auto'!D$7,0)</f>
        <v>3.6</v>
      </c>
      <c r="C119">
        <f>IF(AND(ROW()&gt;'Uusi auto'!E$21,ROW()&lt;'Uusi auto'!E$23),'Uusi auto'!E$7,0)</f>
        <v>3.6</v>
      </c>
      <c r="D119" s="48">
        <f>IF(AND(ROW()&gt;'Uusi auto'!F$21,ROW()&lt;'Uusi auto'!F$23),'Uusi auto'!F$7,0)</f>
        <v>3.6</v>
      </c>
      <c r="E119">
        <f t="shared" si="5"/>
        <v>14.4</v>
      </c>
      <c r="G119" cm="1">
        <f t="array" ref="G119">IF(AND($E119&gt;11,Taulukko2[Kohde]=Aikataulu!A$1),"SKIP",Aikataulu!A119)</f>
        <v>3.6</v>
      </c>
      <c r="H119" cm="1">
        <f t="array" ref="H119">IF(AND($E119&gt;11,Taulukko2[Matalin prioriteetti]=Aikataulu!B$1),"SKIP",Aikataulu!B119)</f>
        <v>3.6</v>
      </c>
      <c r="I119" t="str" cm="1">
        <f t="array" ref="I119">IF(AND($E119&gt;11,Taulukko2[Kohde]=Aikataulu!C$1),"SKIP",Aikataulu!C119)</f>
        <v>SKIP</v>
      </c>
      <c r="J119" cm="1">
        <f t="array" ref="J119">IF(AND($E119&gt;11,Taulukko2[Kohde]=Aikataulu!D$1),"SKIP",Aikataulu!D119)</f>
        <v>3.6</v>
      </c>
      <c r="K119">
        <f t="shared" si="6"/>
        <v>10.8</v>
      </c>
      <c r="M119">
        <f>IF(AND(ROW()&gt;'Uusi auto'!C$21,ROW()&lt;Z$4),'Uusi auto'!C$7,0)</f>
        <v>3.6</v>
      </c>
      <c r="N119">
        <f>IF(AND(ROW()&gt;'Uusi auto'!D$21,ROW()&lt;AA$4),'Uusi auto'!D$7,0)</f>
        <v>3.6</v>
      </c>
      <c r="O119">
        <f>IF(AND(ROW()&gt;'Uusi auto'!E$21,ROW()&lt;AB$4),'Uusi auto'!E$7,0)</f>
        <v>3.6</v>
      </c>
      <c r="P119">
        <f>IF(AND(ROW()&gt;'Uusi auto'!F$21,ROW()&lt;AC$4),'Uusi auto'!F$7,0)</f>
        <v>3.6</v>
      </c>
      <c r="Q119">
        <f t="shared" si="7"/>
        <v>14.4</v>
      </c>
      <c r="S119" cm="1">
        <f t="array" ref="S119">IF(AND($Q119&gt;11,Taulukko2[Kohde]=Aikataulu!M$1),"SKIP",Aikataulu!M119)</f>
        <v>3.6</v>
      </c>
      <c r="T119" cm="1">
        <f t="array" ref="T119">IF(AND($Q119&gt;11,Taulukko2[Matalin prioriteetti]=Aikataulu!N$1),"SKIP",Aikataulu!N119)</f>
        <v>3.6</v>
      </c>
      <c r="U119" t="str" cm="1">
        <f t="array" ref="U119">IF(AND($Q119&gt;11,Taulukko2[Kohde]=Aikataulu!O$1),"SKIP",Aikataulu!O119)</f>
        <v>SKIP</v>
      </c>
      <c r="V119" cm="1">
        <f t="array" ref="V119">IF(AND($Q119&gt;11,Taulukko2[Matalin prioriteetti]=Aikataulu!P$1),"SKIP",Aikataulu!P119)</f>
        <v>3.6</v>
      </c>
      <c r="W119">
        <f t="shared" si="8"/>
        <v>10.8</v>
      </c>
    </row>
    <row r="120" spans="1:23" x14ac:dyDescent="0.35">
      <c r="A120">
        <f>IF(AND(ROW()&gt;'Uusi auto'!C$21,ROW()&lt;'Uusi auto'!C$23),'Uusi auto'!C$7,0)</f>
        <v>3.6</v>
      </c>
      <c r="B120">
        <f>IF(AND(ROW()&gt;'Uusi auto'!D$21,ROW()&lt;'Uusi auto'!D$23),'Uusi auto'!D$7,0)</f>
        <v>3.6</v>
      </c>
      <c r="C120">
        <f>IF(AND(ROW()&gt;'Uusi auto'!E$21,ROW()&lt;'Uusi auto'!E$23),'Uusi auto'!E$7,0)</f>
        <v>3.6</v>
      </c>
      <c r="D120" s="48">
        <f>IF(AND(ROW()&gt;'Uusi auto'!F$21,ROW()&lt;'Uusi auto'!F$23),'Uusi auto'!F$7,0)</f>
        <v>3.6</v>
      </c>
      <c r="E120">
        <f t="shared" si="5"/>
        <v>14.4</v>
      </c>
      <c r="G120" cm="1">
        <f t="array" ref="G120">IF(AND($E120&gt;11,Taulukko2[Kohde]=Aikataulu!A$1),"SKIP",Aikataulu!A120)</f>
        <v>3.6</v>
      </c>
      <c r="H120" cm="1">
        <f t="array" ref="H120">IF(AND($E120&gt;11,Taulukko2[Matalin prioriteetti]=Aikataulu!B$1),"SKIP",Aikataulu!B120)</f>
        <v>3.6</v>
      </c>
      <c r="I120" t="str" cm="1">
        <f t="array" ref="I120">IF(AND($E120&gt;11,Taulukko2[Kohde]=Aikataulu!C$1),"SKIP",Aikataulu!C120)</f>
        <v>SKIP</v>
      </c>
      <c r="J120" cm="1">
        <f t="array" ref="J120">IF(AND($E120&gt;11,Taulukko2[Kohde]=Aikataulu!D$1),"SKIP",Aikataulu!D120)</f>
        <v>3.6</v>
      </c>
      <c r="K120">
        <f t="shared" si="6"/>
        <v>10.8</v>
      </c>
      <c r="M120">
        <f>IF(AND(ROW()&gt;'Uusi auto'!C$21,ROW()&lt;Z$4),'Uusi auto'!C$7,0)</f>
        <v>3.6</v>
      </c>
      <c r="N120">
        <f>IF(AND(ROW()&gt;'Uusi auto'!D$21,ROW()&lt;AA$4),'Uusi auto'!D$7,0)</f>
        <v>3.6</v>
      </c>
      <c r="O120">
        <f>IF(AND(ROW()&gt;'Uusi auto'!E$21,ROW()&lt;AB$4),'Uusi auto'!E$7,0)</f>
        <v>3.6</v>
      </c>
      <c r="P120">
        <f>IF(AND(ROW()&gt;'Uusi auto'!F$21,ROW()&lt;AC$4),'Uusi auto'!F$7,0)</f>
        <v>3.6</v>
      </c>
      <c r="Q120">
        <f t="shared" si="7"/>
        <v>14.4</v>
      </c>
      <c r="S120" cm="1">
        <f t="array" ref="S120">IF(AND($Q120&gt;11,Taulukko2[Kohde]=Aikataulu!M$1),"SKIP",Aikataulu!M120)</f>
        <v>3.6</v>
      </c>
      <c r="T120" cm="1">
        <f t="array" ref="T120">IF(AND($Q120&gt;11,Taulukko2[Matalin prioriteetti]=Aikataulu!N$1),"SKIP",Aikataulu!N120)</f>
        <v>3.6</v>
      </c>
      <c r="U120" t="str" cm="1">
        <f t="array" ref="U120">IF(AND($Q120&gt;11,Taulukko2[Kohde]=Aikataulu!O$1),"SKIP",Aikataulu!O120)</f>
        <v>SKIP</v>
      </c>
      <c r="V120" cm="1">
        <f t="array" ref="V120">IF(AND($Q120&gt;11,Taulukko2[Matalin prioriteetti]=Aikataulu!P$1),"SKIP",Aikataulu!P120)</f>
        <v>3.6</v>
      </c>
      <c r="W120">
        <f t="shared" si="8"/>
        <v>10.8</v>
      </c>
    </row>
    <row r="121" spans="1:23" x14ac:dyDescent="0.35">
      <c r="A121">
        <f>IF(AND(ROW()&gt;'Uusi auto'!C$21,ROW()&lt;'Uusi auto'!C$23),'Uusi auto'!C$7,0)</f>
        <v>3.6</v>
      </c>
      <c r="B121">
        <f>IF(AND(ROW()&gt;'Uusi auto'!D$21,ROW()&lt;'Uusi auto'!D$23),'Uusi auto'!D$7,0)</f>
        <v>3.6</v>
      </c>
      <c r="C121">
        <f>IF(AND(ROW()&gt;'Uusi auto'!E$21,ROW()&lt;'Uusi auto'!E$23),'Uusi auto'!E$7,0)</f>
        <v>3.6</v>
      </c>
      <c r="D121" s="48">
        <f>IF(AND(ROW()&gt;'Uusi auto'!F$21,ROW()&lt;'Uusi auto'!F$23),'Uusi auto'!F$7,0)</f>
        <v>3.6</v>
      </c>
      <c r="E121">
        <f t="shared" si="5"/>
        <v>14.4</v>
      </c>
      <c r="G121" cm="1">
        <f t="array" ref="G121">IF(AND($E121&gt;11,Taulukko2[Kohde]=Aikataulu!A$1),"SKIP",Aikataulu!A121)</f>
        <v>3.6</v>
      </c>
      <c r="H121" cm="1">
        <f t="array" ref="H121">IF(AND($E121&gt;11,Taulukko2[Matalin prioriteetti]=Aikataulu!B$1),"SKIP",Aikataulu!B121)</f>
        <v>3.6</v>
      </c>
      <c r="I121" t="str" cm="1">
        <f t="array" ref="I121">IF(AND($E121&gt;11,Taulukko2[Kohde]=Aikataulu!C$1),"SKIP",Aikataulu!C121)</f>
        <v>SKIP</v>
      </c>
      <c r="J121" cm="1">
        <f t="array" ref="J121">IF(AND($E121&gt;11,Taulukko2[Kohde]=Aikataulu!D$1),"SKIP",Aikataulu!D121)</f>
        <v>3.6</v>
      </c>
      <c r="K121">
        <f t="shared" si="6"/>
        <v>10.8</v>
      </c>
      <c r="M121">
        <f>IF(AND(ROW()&gt;'Uusi auto'!C$21,ROW()&lt;Z$4),'Uusi auto'!C$7,0)</f>
        <v>3.6</v>
      </c>
      <c r="N121">
        <f>IF(AND(ROW()&gt;'Uusi auto'!D$21,ROW()&lt;AA$4),'Uusi auto'!D$7,0)</f>
        <v>3.6</v>
      </c>
      <c r="O121">
        <f>IF(AND(ROW()&gt;'Uusi auto'!E$21,ROW()&lt;AB$4),'Uusi auto'!E$7,0)</f>
        <v>3.6</v>
      </c>
      <c r="P121">
        <f>IF(AND(ROW()&gt;'Uusi auto'!F$21,ROW()&lt;AC$4),'Uusi auto'!F$7,0)</f>
        <v>3.6</v>
      </c>
      <c r="Q121">
        <f t="shared" si="7"/>
        <v>14.4</v>
      </c>
      <c r="S121" cm="1">
        <f t="array" ref="S121">IF(AND($Q121&gt;11,Taulukko2[Kohde]=Aikataulu!M$1),"SKIP",Aikataulu!M121)</f>
        <v>3.6</v>
      </c>
      <c r="T121" cm="1">
        <f t="array" ref="T121">IF(AND($Q121&gt;11,Taulukko2[Matalin prioriteetti]=Aikataulu!N$1),"SKIP",Aikataulu!N121)</f>
        <v>3.6</v>
      </c>
      <c r="U121" t="str" cm="1">
        <f t="array" ref="U121">IF(AND($Q121&gt;11,Taulukko2[Kohde]=Aikataulu!O$1),"SKIP",Aikataulu!O121)</f>
        <v>SKIP</v>
      </c>
      <c r="V121" cm="1">
        <f t="array" ref="V121">IF(AND($Q121&gt;11,Taulukko2[Matalin prioriteetti]=Aikataulu!P$1),"SKIP",Aikataulu!P121)</f>
        <v>3.6</v>
      </c>
      <c r="W121">
        <f t="shared" si="8"/>
        <v>10.8</v>
      </c>
    </row>
    <row r="122" spans="1:23" x14ac:dyDescent="0.35">
      <c r="A122">
        <f>IF(AND(ROW()&gt;'Uusi auto'!C$21,ROW()&lt;'Uusi auto'!C$23),'Uusi auto'!C$7,0)</f>
        <v>3.6</v>
      </c>
      <c r="B122">
        <f>IF(AND(ROW()&gt;'Uusi auto'!D$21,ROW()&lt;'Uusi auto'!D$23),'Uusi auto'!D$7,0)</f>
        <v>3.6</v>
      </c>
      <c r="C122">
        <f>IF(AND(ROW()&gt;'Uusi auto'!E$21,ROW()&lt;'Uusi auto'!E$23),'Uusi auto'!E$7,0)</f>
        <v>3.6</v>
      </c>
      <c r="D122" s="48">
        <f>IF(AND(ROW()&gt;'Uusi auto'!F$21,ROW()&lt;'Uusi auto'!F$23),'Uusi auto'!F$7,0)</f>
        <v>3.6</v>
      </c>
      <c r="E122">
        <f t="shared" si="5"/>
        <v>14.4</v>
      </c>
      <c r="G122" cm="1">
        <f t="array" ref="G122">IF(AND($E122&gt;11,Taulukko2[Kohde]=Aikataulu!A$1),"SKIP",Aikataulu!A122)</f>
        <v>3.6</v>
      </c>
      <c r="H122" cm="1">
        <f t="array" ref="H122">IF(AND($E122&gt;11,Taulukko2[Matalin prioriteetti]=Aikataulu!B$1),"SKIP",Aikataulu!B122)</f>
        <v>3.6</v>
      </c>
      <c r="I122" t="str" cm="1">
        <f t="array" ref="I122">IF(AND($E122&gt;11,Taulukko2[Kohde]=Aikataulu!C$1),"SKIP",Aikataulu!C122)</f>
        <v>SKIP</v>
      </c>
      <c r="J122" cm="1">
        <f t="array" ref="J122">IF(AND($E122&gt;11,Taulukko2[Kohde]=Aikataulu!D$1),"SKIP",Aikataulu!D122)</f>
        <v>3.6</v>
      </c>
      <c r="K122">
        <f t="shared" si="6"/>
        <v>10.8</v>
      </c>
      <c r="M122">
        <f>IF(AND(ROW()&gt;'Uusi auto'!C$21,ROW()&lt;Z$4),'Uusi auto'!C$7,0)</f>
        <v>3.6</v>
      </c>
      <c r="N122">
        <f>IF(AND(ROW()&gt;'Uusi auto'!D$21,ROW()&lt;AA$4),'Uusi auto'!D$7,0)</f>
        <v>3.6</v>
      </c>
      <c r="O122">
        <f>IF(AND(ROW()&gt;'Uusi auto'!E$21,ROW()&lt;AB$4),'Uusi auto'!E$7,0)</f>
        <v>3.6</v>
      </c>
      <c r="P122">
        <f>IF(AND(ROW()&gt;'Uusi auto'!F$21,ROW()&lt;AC$4),'Uusi auto'!F$7,0)</f>
        <v>3.6</v>
      </c>
      <c r="Q122">
        <f t="shared" si="7"/>
        <v>14.4</v>
      </c>
      <c r="S122" cm="1">
        <f t="array" ref="S122">IF(AND($Q122&gt;11,Taulukko2[Kohde]=Aikataulu!M$1),"SKIP",Aikataulu!M122)</f>
        <v>3.6</v>
      </c>
      <c r="T122" cm="1">
        <f t="array" ref="T122">IF(AND($Q122&gt;11,Taulukko2[Matalin prioriteetti]=Aikataulu!N$1),"SKIP",Aikataulu!N122)</f>
        <v>3.6</v>
      </c>
      <c r="U122" t="str" cm="1">
        <f t="array" ref="U122">IF(AND($Q122&gt;11,Taulukko2[Kohde]=Aikataulu!O$1),"SKIP",Aikataulu!O122)</f>
        <v>SKIP</v>
      </c>
      <c r="V122" cm="1">
        <f t="array" ref="V122">IF(AND($Q122&gt;11,Taulukko2[Matalin prioriteetti]=Aikataulu!P$1),"SKIP",Aikataulu!P122)</f>
        <v>3.6</v>
      </c>
      <c r="W122">
        <f t="shared" si="8"/>
        <v>10.8</v>
      </c>
    </row>
    <row r="123" spans="1:23" x14ac:dyDescent="0.35">
      <c r="A123">
        <f>IF(AND(ROW()&gt;'Uusi auto'!C$21,ROW()&lt;'Uusi auto'!C$23),'Uusi auto'!C$7,0)</f>
        <v>3.6</v>
      </c>
      <c r="B123">
        <f>IF(AND(ROW()&gt;'Uusi auto'!D$21,ROW()&lt;'Uusi auto'!D$23),'Uusi auto'!D$7,0)</f>
        <v>3.6</v>
      </c>
      <c r="C123">
        <f>IF(AND(ROW()&gt;'Uusi auto'!E$21,ROW()&lt;'Uusi auto'!E$23),'Uusi auto'!E$7,0)</f>
        <v>3.6</v>
      </c>
      <c r="D123" s="48">
        <f>IF(AND(ROW()&gt;'Uusi auto'!F$21,ROW()&lt;'Uusi auto'!F$23),'Uusi auto'!F$7,0)</f>
        <v>3.6</v>
      </c>
      <c r="E123">
        <f t="shared" si="5"/>
        <v>14.4</v>
      </c>
      <c r="G123" cm="1">
        <f t="array" ref="G123">IF(AND($E123&gt;11,Taulukko2[Kohde]=Aikataulu!A$1),"SKIP",Aikataulu!A123)</f>
        <v>3.6</v>
      </c>
      <c r="H123" cm="1">
        <f t="array" ref="H123">IF(AND($E123&gt;11,Taulukko2[Matalin prioriteetti]=Aikataulu!B$1),"SKIP",Aikataulu!B123)</f>
        <v>3.6</v>
      </c>
      <c r="I123" t="str" cm="1">
        <f t="array" ref="I123">IF(AND($E123&gt;11,Taulukko2[Kohde]=Aikataulu!C$1),"SKIP",Aikataulu!C123)</f>
        <v>SKIP</v>
      </c>
      <c r="J123" cm="1">
        <f t="array" ref="J123">IF(AND($E123&gt;11,Taulukko2[Kohde]=Aikataulu!D$1),"SKIP",Aikataulu!D123)</f>
        <v>3.6</v>
      </c>
      <c r="K123">
        <f t="shared" si="6"/>
        <v>10.8</v>
      </c>
      <c r="M123">
        <f>IF(AND(ROW()&gt;'Uusi auto'!C$21,ROW()&lt;Z$4),'Uusi auto'!C$7,0)</f>
        <v>3.6</v>
      </c>
      <c r="N123">
        <f>IF(AND(ROW()&gt;'Uusi auto'!D$21,ROW()&lt;AA$4),'Uusi auto'!D$7,0)</f>
        <v>3.6</v>
      </c>
      <c r="O123">
        <f>IF(AND(ROW()&gt;'Uusi auto'!E$21,ROW()&lt;AB$4),'Uusi auto'!E$7,0)</f>
        <v>3.6</v>
      </c>
      <c r="P123">
        <f>IF(AND(ROW()&gt;'Uusi auto'!F$21,ROW()&lt;AC$4),'Uusi auto'!F$7,0)</f>
        <v>3.6</v>
      </c>
      <c r="Q123">
        <f t="shared" si="7"/>
        <v>14.4</v>
      </c>
      <c r="S123" cm="1">
        <f t="array" ref="S123">IF(AND($Q123&gt;11,Taulukko2[Kohde]=Aikataulu!M$1),"SKIP",Aikataulu!M123)</f>
        <v>3.6</v>
      </c>
      <c r="T123" cm="1">
        <f t="array" ref="T123">IF(AND($Q123&gt;11,Taulukko2[Matalin prioriteetti]=Aikataulu!N$1),"SKIP",Aikataulu!N123)</f>
        <v>3.6</v>
      </c>
      <c r="U123" t="str" cm="1">
        <f t="array" ref="U123">IF(AND($Q123&gt;11,Taulukko2[Kohde]=Aikataulu!O$1),"SKIP",Aikataulu!O123)</f>
        <v>SKIP</v>
      </c>
      <c r="V123" cm="1">
        <f t="array" ref="V123">IF(AND($Q123&gt;11,Taulukko2[Matalin prioriteetti]=Aikataulu!P$1),"SKIP",Aikataulu!P123)</f>
        <v>3.6</v>
      </c>
      <c r="W123">
        <f t="shared" si="8"/>
        <v>10.8</v>
      </c>
    </row>
    <row r="124" spans="1:23" x14ac:dyDescent="0.35">
      <c r="A124">
        <f>IF(AND(ROW()&gt;'Uusi auto'!C$21,ROW()&lt;'Uusi auto'!C$23),'Uusi auto'!C$7,0)</f>
        <v>3.6</v>
      </c>
      <c r="B124">
        <f>IF(AND(ROW()&gt;'Uusi auto'!D$21,ROW()&lt;'Uusi auto'!D$23),'Uusi auto'!D$7,0)</f>
        <v>3.6</v>
      </c>
      <c r="C124">
        <f>IF(AND(ROW()&gt;'Uusi auto'!E$21,ROW()&lt;'Uusi auto'!E$23),'Uusi auto'!E$7,0)</f>
        <v>3.6</v>
      </c>
      <c r="D124" s="48">
        <f>IF(AND(ROW()&gt;'Uusi auto'!F$21,ROW()&lt;'Uusi auto'!F$23),'Uusi auto'!F$7,0)</f>
        <v>3.6</v>
      </c>
      <c r="E124">
        <f t="shared" si="5"/>
        <v>14.4</v>
      </c>
      <c r="G124" cm="1">
        <f t="array" ref="G124">IF(AND($E124&gt;11,Taulukko2[Kohde]=Aikataulu!A$1),"SKIP",Aikataulu!A124)</f>
        <v>3.6</v>
      </c>
      <c r="H124" cm="1">
        <f t="array" ref="H124">IF(AND($E124&gt;11,Taulukko2[Matalin prioriteetti]=Aikataulu!B$1),"SKIP",Aikataulu!B124)</f>
        <v>3.6</v>
      </c>
      <c r="I124" t="str" cm="1">
        <f t="array" ref="I124">IF(AND($E124&gt;11,Taulukko2[Kohde]=Aikataulu!C$1),"SKIP",Aikataulu!C124)</f>
        <v>SKIP</v>
      </c>
      <c r="J124" cm="1">
        <f t="array" ref="J124">IF(AND($E124&gt;11,Taulukko2[Kohde]=Aikataulu!D$1),"SKIP",Aikataulu!D124)</f>
        <v>3.6</v>
      </c>
      <c r="K124">
        <f t="shared" si="6"/>
        <v>10.8</v>
      </c>
      <c r="M124">
        <f>IF(AND(ROW()&gt;'Uusi auto'!C$21,ROW()&lt;Z$4),'Uusi auto'!C$7,0)</f>
        <v>3.6</v>
      </c>
      <c r="N124">
        <f>IF(AND(ROW()&gt;'Uusi auto'!D$21,ROW()&lt;AA$4),'Uusi auto'!D$7,0)</f>
        <v>3.6</v>
      </c>
      <c r="O124">
        <f>IF(AND(ROW()&gt;'Uusi auto'!E$21,ROW()&lt;AB$4),'Uusi auto'!E$7,0)</f>
        <v>3.6</v>
      </c>
      <c r="P124">
        <f>IF(AND(ROW()&gt;'Uusi auto'!F$21,ROW()&lt;AC$4),'Uusi auto'!F$7,0)</f>
        <v>3.6</v>
      </c>
      <c r="Q124">
        <f t="shared" si="7"/>
        <v>14.4</v>
      </c>
      <c r="S124" cm="1">
        <f t="array" ref="S124">IF(AND($Q124&gt;11,Taulukko2[Kohde]=Aikataulu!M$1),"SKIP",Aikataulu!M124)</f>
        <v>3.6</v>
      </c>
      <c r="T124" cm="1">
        <f t="array" ref="T124">IF(AND($Q124&gt;11,Taulukko2[Matalin prioriteetti]=Aikataulu!N$1),"SKIP",Aikataulu!N124)</f>
        <v>3.6</v>
      </c>
      <c r="U124" t="str" cm="1">
        <f t="array" ref="U124">IF(AND($Q124&gt;11,Taulukko2[Kohde]=Aikataulu!O$1),"SKIP",Aikataulu!O124)</f>
        <v>SKIP</v>
      </c>
      <c r="V124" cm="1">
        <f t="array" ref="V124">IF(AND($Q124&gt;11,Taulukko2[Matalin prioriteetti]=Aikataulu!P$1),"SKIP",Aikataulu!P124)</f>
        <v>3.6</v>
      </c>
      <c r="W124">
        <f t="shared" si="8"/>
        <v>10.8</v>
      </c>
    </row>
    <row r="125" spans="1:23" x14ac:dyDescent="0.35">
      <c r="A125">
        <f>IF(AND(ROW()&gt;'Uusi auto'!C$21,ROW()&lt;'Uusi auto'!C$23),'Uusi auto'!C$7,0)</f>
        <v>3.6</v>
      </c>
      <c r="B125">
        <f>IF(AND(ROW()&gt;'Uusi auto'!D$21,ROW()&lt;'Uusi auto'!D$23),'Uusi auto'!D$7,0)</f>
        <v>3.6</v>
      </c>
      <c r="C125">
        <f>IF(AND(ROW()&gt;'Uusi auto'!E$21,ROW()&lt;'Uusi auto'!E$23),'Uusi auto'!E$7,0)</f>
        <v>3.6</v>
      </c>
      <c r="D125" s="48">
        <f>IF(AND(ROW()&gt;'Uusi auto'!F$21,ROW()&lt;'Uusi auto'!F$23),'Uusi auto'!F$7,0)</f>
        <v>3.6</v>
      </c>
      <c r="E125">
        <f t="shared" si="5"/>
        <v>14.4</v>
      </c>
      <c r="G125" cm="1">
        <f t="array" ref="G125">IF(AND($E125&gt;11,Taulukko2[Kohde]=Aikataulu!A$1),"SKIP",Aikataulu!A125)</f>
        <v>3.6</v>
      </c>
      <c r="H125" cm="1">
        <f t="array" ref="H125">IF(AND($E125&gt;11,Taulukko2[Matalin prioriteetti]=Aikataulu!B$1),"SKIP",Aikataulu!B125)</f>
        <v>3.6</v>
      </c>
      <c r="I125" t="str" cm="1">
        <f t="array" ref="I125">IF(AND($E125&gt;11,Taulukko2[Kohde]=Aikataulu!C$1),"SKIP",Aikataulu!C125)</f>
        <v>SKIP</v>
      </c>
      <c r="J125" cm="1">
        <f t="array" ref="J125">IF(AND($E125&gt;11,Taulukko2[Kohde]=Aikataulu!D$1),"SKIP",Aikataulu!D125)</f>
        <v>3.6</v>
      </c>
      <c r="K125">
        <f t="shared" si="6"/>
        <v>10.8</v>
      </c>
      <c r="M125">
        <f>IF(AND(ROW()&gt;'Uusi auto'!C$21,ROW()&lt;Z$4),'Uusi auto'!C$7,0)</f>
        <v>3.6</v>
      </c>
      <c r="N125">
        <f>IF(AND(ROW()&gt;'Uusi auto'!D$21,ROW()&lt;AA$4),'Uusi auto'!D$7,0)</f>
        <v>3.6</v>
      </c>
      <c r="O125">
        <f>IF(AND(ROW()&gt;'Uusi auto'!E$21,ROW()&lt;AB$4),'Uusi auto'!E$7,0)</f>
        <v>3.6</v>
      </c>
      <c r="P125">
        <f>IF(AND(ROW()&gt;'Uusi auto'!F$21,ROW()&lt;AC$4),'Uusi auto'!F$7,0)</f>
        <v>3.6</v>
      </c>
      <c r="Q125">
        <f t="shared" si="7"/>
        <v>14.4</v>
      </c>
      <c r="S125" cm="1">
        <f t="array" ref="S125">IF(AND($Q125&gt;11,Taulukko2[Kohde]=Aikataulu!M$1),"SKIP",Aikataulu!M125)</f>
        <v>3.6</v>
      </c>
      <c r="T125" cm="1">
        <f t="array" ref="T125">IF(AND($Q125&gt;11,Taulukko2[Matalin prioriteetti]=Aikataulu!N$1),"SKIP",Aikataulu!N125)</f>
        <v>3.6</v>
      </c>
      <c r="U125" t="str" cm="1">
        <f t="array" ref="U125">IF(AND($Q125&gt;11,Taulukko2[Kohde]=Aikataulu!O$1),"SKIP",Aikataulu!O125)</f>
        <v>SKIP</v>
      </c>
      <c r="V125" cm="1">
        <f t="array" ref="V125">IF(AND($Q125&gt;11,Taulukko2[Matalin prioriteetti]=Aikataulu!P$1),"SKIP",Aikataulu!P125)</f>
        <v>3.6</v>
      </c>
      <c r="W125">
        <f t="shared" si="8"/>
        <v>10.8</v>
      </c>
    </row>
    <row r="126" spans="1:23" x14ac:dyDescent="0.35">
      <c r="A126">
        <f>IF(AND(ROW()&gt;'Uusi auto'!C$21,ROW()&lt;'Uusi auto'!C$23),'Uusi auto'!C$7,0)</f>
        <v>3.6</v>
      </c>
      <c r="B126">
        <f>IF(AND(ROW()&gt;'Uusi auto'!D$21,ROW()&lt;'Uusi auto'!D$23),'Uusi auto'!D$7,0)</f>
        <v>3.6</v>
      </c>
      <c r="C126">
        <f>IF(AND(ROW()&gt;'Uusi auto'!E$21,ROW()&lt;'Uusi auto'!E$23),'Uusi auto'!E$7,0)</f>
        <v>3.6</v>
      </c>
      <c r="D126" s="48">
        <f>IF(AND(ROW()&gt;'Uusi auto'!F$21,ROW()&lt;'Uusi auto'!F$23),'Uusi auto'!F$7,0)</f>
        <v>3.6</v>
      </c>
      <c r="E126">
        <f t="shared" si="5"/>
        <v>14.4</v>
      </c>
      <c r="G126" cm="1">
        <f t="array" ref="G126">IF(AND($E126&gt;11,Taulukko2[Kohde]=Aikataulu!A$1),"SKIP",Aikataulu!A126)</f>
        <v>3.6</v>
      </c>
      <c r="H126" cm="1">
        <f t="array" ref="H126">IF(AND($E126&gt;11,Taulukko2[Matalin prioriteetti]=Aikataulu!B$1),"SKIP",Aikataulu!B126)</f>
        <v>3.6</v>
      </c>
      <c r="I126" t="str" cm="1">
        <f t="array" ref="I126">IF(AND($E126&gt;11,Taulukko2[Kohde]=Aikataulu!C$1),"SKIP",Aikataulu!C126)</f>
        <v>SKIP</v>
      </c>
      <c r="J126" cm="1">
        <f t="array" ref="J126">IF(AND($E126&gt;11,Taulukko2[Kohde]=Aikataulu!D$1),"SKIP",Aikataulu!D126)</f>
        <v>3.6</v>
      </c>
      <c r="K126">
        <f t="shared" si="6"/>
        <v>10.8</v>
      </c>
      <c r="M126">
        <f>IF(AND(ROW()&gt;'Uusi auto'!C$21,ROW()&lt;Z$4),'Uusi auto'!C$7,0)</f>
        <v>3.6</v>
      </c>
      <c r="N126">
        <f>IF(AND(ROW()&gt;'Uusi auto'!D$21,ROW()&lt;AA$4),'Uusi auto'!D$7,0)</f>
        <v>3.6</v>
      </c>
      <c r="O126">
        <f>IF(AND(ROW()&gt;'Uusi auto'!E$21,ROW()&lt;AB$4),'Uusi auto'!E$7,0)</f>
        <v>3.6</v>
      </c>
      <c r="P126">
        <f>IF(AND(ROW()&gt;'Uusi auto'!F$21,ROW()&lt;AC$4),'Uusi auto'!F$7,0)</f>
        <v>3.6</v>
      </c>
      <c r="Q126">
        <f t="shared" si="7"/>
        <v>14.4</v>
      </c>
      <c r="S126" cm="1">
        <f t="array" ref="S126">IF(AND($Q126&gt;11,Taulukko2[Kohde]=Aikataulu!M$1),"SKIP",Aikataulu!M126)</f>
        <v>3.6</v>
      </c>
      <c r="T126" cm="1">
        <f t="array" ref="T126">IF(AND($Q126&gt;11,Taulukko2[Matalin prioriteetti]=Aikataulu!N$1),"SKIP",Aikataulu!N126)</f>
        <v>3.6</v>
      </c>
      <c r="U126" t="str" cm="1">
        <f t="array" ref="U126">IF(AND($Q126&gt;11,Taulukko2[Kohde]=Aikataulu!O$1),"SKIP",Aikataulu!O126)</f>
        <v>SKIP</v>
      </c>
      <c r="V126" cm="1">
        <f t="array" ref="V126">IF(AND($Q126&gt;11,Taulukko2[Matalin prioriteetti]=Aikataulu!P$1),"SKIP",Aikataulu!P126)</f>
        <v>3.6</v>
      </c>
      <c r="W126">
        <f t="shared" si="8"/>
        <v>10.8</v>
      </c>
    </row>
    <row r="127" spans="1:23" x14ac:dyDescent="0.35">
      <c r="A127">
        <f>IF(AND(ROW()&gt;'Uusi auto'!C$21,ROW()&lt;'Uusi auto'!C$23),'Uusi auto'!C$7,0)</f>
        <v>3.6</v>
      </c>
      <c r="B127">
        <f>IF(AND(ROW()&gt;'Uusi auto'!D$21,ROW()&lt;'Uusi auto'!D$23),'Uusi auto'!D$7,0)</f>
        <v>3.6</v>
      </c>
      <c r="C127">
        <f>IF(AND(ROW()&gt;'Uusi auto'!E$21,ROW()&lt;'Uusi auto'!E$23),'Uusi auto'!E$7,0)</f>
        <v>3.6</v>
      </c>
      <c r="D127" s="48">
        <f>IF(AND(ROW()&gt;'Uusi auto'!F$21,ROW()&lt;'Uusi auto'!F$23),'Uusi auto'!F$7,0)</f>
        <v>3.6</v>
      </c>
      <c r="E127">
        <f t="shared" si="5"/>
        <v>14.4</v>
      </c>
      <c r="G127" cm="1">
        <f t="array" ref="G127">IF(AND($E127&gt;11,Taulukko2[Kohde]=Aikataulu!A$1),"SKIP",Aikataulu!A127)</f>
        <v>3.6</v>
      </c>
      <c r="H127" cm="1">
        <f t="array" ref="H127">IF(AND($E127&gt;11,Taulukko2[Matalin prioriteetti]=Aikataulu!B$1),"SKIP",Aikataulu!B127)</f>
        <v>3.6</v>
      </c>
      <c r="I127" t="str" cm="1">
        <f t="array" ref="I127">IF(AND($E127&gt;11,Taulukko2[Kohde]=Aikataulu!C$1),"SKIP",Aikataulu!C127)</f>
        <v>SKIP</v>
      </c>
      <c r="J127" cm="1">
        <f t="array" ref="J127">IF(AND($E127&gt;11,Taulukko2[Kohde]=Aikataulu!D$1),"SKIP",Aikataulu!D127)</f>
        <v>3.6</v>
      </c>
      <c r="K127">
        <f t="shared" si="6"/>
        <v>10.8</v>
      </c>
      <c r="M127">
        <f>IF(AND(ROW()&gt;'Uusi auto'!C$21,ROW()&lt;Z$4),'Uusi auto'!C$7,0)</f>
        <v>3.6</v>
      </c>
      <c r="N127">
        <f>IF(AND(ROW()&gt;'Uusi auto'!D$21,ROW()&lt;AA$4),'Uusi auto'!D$7,0)</f>
        <v>3.6</v>
      </c>
      <c r="O127">
        <f>IF(AND(ROW()&gt;'Uusi auto'!E$21,ROW()&lt;AB$4),'Uusi auto'!E$7,0)</f>
        <v>3.6</v>
      </c>
      <c r="P127">
        <f>IF(AND(ROW()&gt;'Uusi auto'!F$21,ROW()&lt;AC$4),'Uusi auto'!F$7,0)</f>
        <v>3.6</v>
      </c>
      <c r="Q127">
        <f t="shared" si="7"/>
        <v>14.4</v>
      </c>
      <c r="S127" cm="1">
        <f t="array" ref="S127">IF(AND($Q127&gt;11,Taulukko2[Kohde]=Aikataulu!M$1),"SKIP",Aikataulu!M127)</f>
        <v>3.6</v>
      </c>
      <c r="T127" cm="1">
        <f t="array" ref="T127">IF(AND($Q127&gt;11,Taulukko2[Matalin prioriteetti]=Aikataulu!N$1),"SKIP",Aikataulu!N127)</f>
        <v>3.6</v>
      </c>
      <c r="U127" t="str" cm="1">
        <f t="array" ref="U127">IF(AND($Q127&gt;11,Taulukko2[Kohde]=Aikataulu!O$1),"SKIP",Aikataulu!O127)</f>
        <v>SKIP</v>
      </c>
      <c r="V127" cm="1">
        <f t="array" ref="V127">IF(AND($Q127&gt;11,Taulukko2[Matalin prioriteetti]=Aikataulu!P$1),"SKIP",Aikataulu!P127)</f>
        <v>3.6</v>
      </c>
      <c r="W127">
        <f t="shared" si="8"/>
        <v>10.8</v>
      </c>
    </row>
    <row r="128" spans="1:23" x14ac:dyDescent="0.35">
      <c r="A128">
        <f>IF(AND(ROW()&gt;'Uusi auto'!C$21,ROW()&lt;'Uusi auto'!C$23),'Uusi auto'!C$7,0)</f>
        <v>3.6</v>
      </c>
      <c r="B128">
        <f>IF(AND(ROW()&gt;'Uusi auto'!D$21,ROW()&lt;'Uusi auto'!D$23),'Uusi auto'!D$7,0)</f>
        <v>3.6</v>
      </c>
      <c r="C128">
        <f>IF(AND(ROW()&gt;'Uusi auto'!E$21,ROW()&lt;'Uusi auto'!E$23),'Uusi auto'!E$7,0)</f>
        <v>3.6</v>
      </c>
      <c r="D128" s="48">
        <f>IF(AND(ROW()&gt;'Uusi auto'!F$21,ROW()&lt;'Uusi auto'!F$23),'Uusi auto'!F$7,0)</f>
        <v>3.6</v>
      </c>
      <c r="E128">
        <f t="shared" si="5"/>
        <v>14.4</v>
      </c>
      <c r="G128" cm="1">
        <f t="array" ref="G128">IF(AND($E128&gt;11,Taulukko2[Kohde]=Aikataulu!A$1),"SKIP",Aikataulu!A128)</f>
        <v>3.6</v>
      </c>
      <c r="H128" cm="1">
        <f t="array" ref="H128">IF(AND($E128&gt;11,Taulukko2[Matalin prioriteetti]=Aikataulu!B$1),"SKIP",Aikataulu!B128)</f>
        <v>3.6</v>
      </c>
      <c r="I128" t="str" cm="1">
        <f t="array" ref="I128">IF(AND($E128&gt;11,Taulukko2[Kohde]=Aikataulu!C$1),"SKIP",Aikataulu!C128)</f>
        <v>SKIP</v>
      </c>
      <c r="J128" cm="1">
        <f t="array" ref="J128">IF(AND($E128&gt;11,Taulukko2[Kohde]=Aikataulu!D$1),"SKIP",Aikataulu!D128)</f>
        <v>3.6</v>
      </c>
      <c r="K128">
        <f t="shared" si="6"/>
        <v>10.8</v>
      </c>
      <c r="M128">
        <f>IF(AND(ROW()&gt;'Uusi auto'!C$21,ROW()&lt;Z$4),'Uusi auto'!C$7,0)</f>
        <v>3.6</v>
      </c>
      <c r="N128">
        <f>IF(AND(ROW()&gt;'Uusi auto'!D$21,ROW()&lt;AA$4),'Uusi auto'!D$7,0)</f>
        <v>3.6</v>
      </c>
      <c r="O128">
        <f>IF(AND(ROW()&gt;'Uusi auto'!E$21,ROW()&lt;AB$4),'Uusi auto'!E$7,0)</f>
        <v>3.6</v>
      </c>
      <c r="P128">
        <f>IF(AND(ROW()&gt;'Uusi auto'!F$21,ROW()&lt;AC$4),'Uusi auto'!F$7,0)</f>
        <v>3.6</v>
      </c>
      <c r="Q128">
        <f t="shared" si="7"/>
        <v>14.4</v>
      </c>
      <c r="S128" cm="1">
        <f t="array" ref="S128">IF(AND($Q128&gt;11,Taulukko2[Kohde]=Aikataulu!M$1),"SKIP",Aikataulu!M128)</f>
        <v>3.6</v>
      </c>
      <c r="T128" cm="1">
        <f t="array" ref="T128">IF(AND($Q128&gt;11,Taulukko2[Matalin prioriteetti]=Aikataulu!N$1),"SKIP",Aikataulu!N128)</f>
        <v>3.6</v>
      </c>
      <c r="U128" t="str" cm="1">
        <f t="array" ref="U128">IF(AND($Q128&gt;11,Taulukko2[Kohde]=Aikataulu!O$1),"SKIP",Aikataulu!O128)</f>
        <v>SKIP</v>
      </c>
      <c r="V128" cm="1">
        <f t="array" ref="V128">IF(AND($Q128&gt;11,Taulukko2[Matalin prioriteetti]=Aikataulu!P$1),"SKIP",Aikataulu!P128)</f>
        <v>3.6</v>
      </c>
      <c r="W128">
        <f t="shared" si="8"/>
        <v>10.8</v>
      </c>
    </row>
    <row r="129" spans="1:23" x14ac:dyDescent="0.35">
      <c r="A129">
        <f>IF(AND(ROW()&gt;'Uusi auto'!C$21,ROW()&lt;'Uusi auto'!C$23),'Uusi auto'!C$7,0)</f>
        <v>3.6</v>
      </c>
      <c r="B129">
        <f>IF(AND(ROW()&gt;'Uusi auto'!D$21,ROW()&lt;'Uusi auto'!D$23),'Uusi auto'!D$7,0)</f>
        <v>3.6</v>
      </c>
      <c r="C129">
        <f>IF(AND(ROW()&gt;'Uusi auto'!E$21,ROW()&lt;'Uusi auto'!E$23),'Uusi auto'!E$7,0)</f>
        <v>3.6</v>
      </c>
      <c r="D129" s="48">
        <f>IF(AND(ROW()&gt;'Uusi auto'!F$21,ROW()&lt;'Uusi auto'!F$23),'Uusi auto'!F$7,0)</f>
        <v>3.6</v>
      </c>
      <c r="E129">
        <f t="shared" si="5"/>
        <v>14.4</v>
      </c>
      <c r="G129" cm="1">
        <f t="array" ref="G129">IF(AND($E129&gt;11,Taulukko2[Kohde]=Aikataulu!A$1),"SKIP",Aikataulu!A129)</f>
        <v>3.6</v>
      </c>
      <c r="H129" cm="1">
        <f t="array" ref="H129">IF(AND($E129&gt;11,Taulukko2[Matalin prioriteetti]=Aikataulu!B$1),"SKIP",Aikataulu!B129)</f>
        <v>3.6</v>
      </c>
      <c r="I129" t="str" cm="1">
        <f t="array" ref="I129">IF(AND($E129&gt;11,Taulukko2[Kohde]=Aikataulu!C$1),"SKIP",Aikataulu!C129)</f>
        <v>SKIP</v>
      </c>
      <c r="J129" cm="1">
        <f t="array" ref="J129">IF(AND($E129&gt;11,Taulukko2[Kohde]=Aikataulu!D$1),"SKIP",Aikataulu!D129)</f>
        <v>3.6</v>
      </c>
      <c r="K129">
        <f t="shared" si="6"/>
        <v>10.8</v>
      </c>
      <c r="M129">
        <f>IF(AND(ROW()&gt;'Uusi auto'!C$21,ROW()&lt;Z$4),'Uusi auto'!C$7,0)</f>
        <v>3.6</v>
      </c>
      <c r="N129">
        <f>IF(AND(ROW()&gt;'Uusi auto'!D$21,ROW()&lt;AA$4),'Uusi auto'!D$7,0)</f>
        <v>3.6</v>
      </c>
      <c r="O129">
        <f>IF(AND(ROW()&gt;'Uusi auto'!E$21,ROW()&lt;AB$4),'Uusi auto'!E$7,0)</f>
        <v>3.6</v>
      </c>
      <c r="P129">
        <f>IF(AND(ROW()&gt;'Uusi auto'!F$21,ROW()&lt;AC$4),'Uusi auto'!F$7,0)</f>
        <v>3.6</v>
      </c>
      <c r="Q129">
        <f t="shared" si="7"/>
        <v>14.4</v>
      </c>
      <c r="S129" cm="1">
        <f t="array" ref="S129">IF(AND($Q129&gt;11,Taulukko2[Kohde]=Aikataulu!M$1),"SKIP",Aikataulu!M129)</f>
        <v>3.6</v>
      </c>
      <c r="T129" cm="1">
        <f t="array" ref="T129">IF(AND($Q129&gt;11,Taulukko2[Matalin prioriteetti]=Aikataulu!N$1),"SKIP",Aikataulu!N129)</f>
        <v>3.6</v>
      </c>
      <c r="U129" t="str" cm="1">
        <f t="array" ref="U129">IF(AND($Q129&gt;11,Taulukko2[Kohde]=Aikataulu!O$1),"SKIP",Aikataulu!O129)</f>
        <v>SKIP</v>
      </c>
      <c r="V129" cm="1">
        <f t="array" ref="V129">IF(AND($Q129&gt;11,Taulukko2[Matalin prioriteetti]=Aikataulu!P$1),"SKIP",Aikataulu!P129)</f>
        <v>3.6</v>
      </c>
      <c r="W129">
        <f t="shared" si="8"/>
        <v>10.8</v>
      </c>
    </row>
    <row r="130" spans="1:23" x14ac:dyDescent="0.35">
      <c r="A130">
        <f>IF(AND(ROW()&gt;'Uusi auto'!C$21,ROW()&lt;'Uusi auto'!C$23),'Uusi auto'!C$7,0)</f>
        <v>3.6</v>
      </c>
      <c r="B130">
        <f>IF(AND(ROW()&gt;'Uusi auto'!D$21,ROW()&lt;'Uusi auto'!D$23),'Uusi auto'!D$7,0)</f>
        <v>3.6</v>
      </c>
      <c r="C130">
        <f>IF(AND(ROW()&gt;'Uusi auto'!E$21,ROW()&lt;'Uusi auto'!E$23),'Uusi auto'!E$7,0)</f>
        <v>3.6</v>
      </c>
      <c r="D130" s="48">
        <f>IF(AND(ROW()&gt;'Uusi auto'!F$21,ROW()&lt;'Uusi auto'!F$23),'Uusi auto'!F$7,0)</f>
        <v>3.6</v>
      </c>
      <c r="E130">
        <f t="shared" si="5"/>
        <v>14.4</v>
      </c>
      <c r="G130" cm="1">
        <f t="array" ref="G130">IF(AND($E130&gt;11,Taulukko2[Kohde]=Aikataulu!A$1),"SKIP",Aikataulu!A130)</f>
        <v>3.6</v>
      </c>
      <c r="H130" cm="1">
        <f t="array" ref="H130">IF(AND($E130&gt;11,Taulukko2[Matalin prioriteetti]=Aikataulu!B$1),"SKIP",Aikataulu!B130)</f>
        <v>3.6</v>
      </c>
      <c r="I130" t="str" cm="1">
        <f t="array" ref="I130">IF(AND($E130&gt;11,Taulukko2[Kohde]=Aikataulu!C$1),"SKIP",Aikataulu!C130)</f>
        <v>SKIP</v>
      </c>
      <c r="J130" cm="1">
        <f t="array" ref="J130">IF(AND($E130&gt;11,Taulukko2[Kohde]=Aikataulu!D$1),"SKIP",Aikataulu!D130)</f>
        <v>3.6</v>
      </c>
      <c r="K130">
        <f t="shared" si="6"/>
        <v>10.8</v>
      </c>
      <c r="M130">
        <f>IF(AND(ROW()&gt;'Uusi auto'!C$21,ROW()&lt;Z$4),'Uusi auto'!C$7,0)</f>
        <v>3.6</v>
      </c>
      <c r="N130">
        <f>IF(AND(ROW()&gt;'Uusi auto'!D$21,ROW()&lt;AA$4),'Uusi auto'!D$7,0)</f>
        <v>3.6</v>
      </c>
      <c r="O130">
        <f>IF(AND(ROW()&gt;'Uusi auto'!E$21,ROW()&lt;AB$4),'Uusi auto'!E$7,0)</f>
        <v>3.6</v>
      </c>
      <c r="P130">
        <f>IF(AND(ROW()&gt;'Uusi auto'!F$21,ROW()&lt;AC$4),'Uusi auto'!F$7,0)</f>
        <v>3.6</v>
      </c>
      <c r="Q130">
        <f t="shared" si="7"/>
        <v>14.4</v>
      </c>
      <c r="S130" cm="1">
        <f t="array" ref="S130">IF(AND($Q130&gt;11,Taulukko2[Kohde]=Aikataulu!M$1),"SKIP",Aikataulu!M130)</f>
        <v>3.6</v>
      </c>
      <c r="T130" cm="1">
        <f t="array" ref="T130">IF(AND($Q130&gt;11,Taulukko2[Matalin prioriteetti]=Aikataulu!N$1),"SKIP",Aikataulu!N130)</f>
        <v>3.6</v>
      </c>
      <c r="U130" t="str" cm="1">
        <f t="array" ref="U130">IF(AND($Q130&gt;11,Taulukko2[Kohde]=Aikataulu!O$1),"SKIP",Aikataulu!O130)</f>
        <v>SKIP</v>
      </c>
      <c r="V130" cm="1">
        <f t="array" ref="V130">IF(AND($Q130&gt;11,Taulukko2[Matalin prioriteetti]=Aikataulu!P$1),"SKIP",Aikataulu!P130)</f>
        <v>3.6</v>
      </c>
      <c r="W130">
        <f t="shared" si="8"/>
        <v>10.8</v>
      </c>
    </row>
    <row r="131" spans="1:23" x14ac:dyDescent="0.35">
      <c r="A131">
        <f>IF(AND(ROW()&gt;'Uusi auto'!C$21,ROW()&lt;'Uusi auto'!C$23),'Uusi auto'!C$7,0)</f>
        <v>3.6</v>
      </c>
      <c r="B131">
        <f>IF(AND(ROW()&gt;'Uusi auto'!D$21,ROW()&lt;'Uusi auto'!D$23),'Uusi auto'!D$7,0)</f>
        <v>3.6</v>
      </c>
      <c r="C131">
        <f>IF(AND(ROW()&gt;'Uusi auto'!E$21,ROW()&lt;'Uusi auto'!E$23),'Uusi auto'!E$7,0)</f>
        <v>3.6</v>
      </c>
      <c r="D131" s="48">
        <f>IF(AND(ROW()&gt;'Uusi auto'!F$21,ROW()&lt;'Uusi auto'!F$23),'Uusi auto'!F$7,0)</f>
        <v>3.6</v>
      </c>
      <c r="E131">
        <f t="shared" ref="E131:E194" si="9">SUM(A131:D131)</f>
        <v>14.4</v>
      </c>
      <c r="G131" cm="1">
        <f t="array" ref="G131">IF(AND($E131&gt;11,Taulukko2[Kohde]=Aikataulu!A$1),"SKIP",Aikataulu!A131)</f>
        <v>3.6</v>
      </c>
      <c r="H131" cm="1">
        <f t="array" ref="H131">IF(AND($E131&gt;11,Taulukko2[Matalin prioriteetti]=Aikataulu!B$1),"SKIP",Aikataulu!B131)</f>
        <v>3.6</v>
      </c>
      <c r="I131" t="str" cm="1">
        <f t="array" ref="I131">IF(AND($E131&gt;11,Taulukko2[Kohde]=Aikataulu!C$1),"SKIP",Aikataulu!C131)</f>
        <v>SKIP</v>
      </c>
      <c r="J131" cm="1">
        <f t="array" ref="J131">IF(AND($E131&gt;11,Taulukko2[Kohde]=Aikataulu!D$1),"SKIP",Aikataulu!D131)</f>
        <v>3.6</v>
      </c>
      <c r="K131">
        <f t="shared" ref="K131:K194" si="10">SUM(G131:J131)</f>
        <v>10.8</v>
      </c>
      <c r="M131">
        <f>IF(AND(ROW()&gt;'Uusi auto'!C$21,ROW()&lt;Z$4),'Uusi auto'!C$7,0)</f>
        <v>3.6</v>
      </c>
      <c r="N131">
        <f>IF(AND(ROW()&gt;'Uusi auto'!D$21,ROW()&lt;AA$4),'Uusi auto'!D$7,0)</f>
        <v>3.6</v>
      </c>
      <c r="O131">
        <f>IF(AND(ROW()&gt;'Uusi auto'!E$21,ROW()&lt;AB$4),'Uusi auto'!E$7,0)</f>
        <v>3.6</v>
      </c>
      <c r="P131">
        <f>IF(AND(ROW()&gt;'Uusi auto'!F$21,ROW()&lt;AC$4),'Uusi auto'!F$7,0)</f>
        <v>3.6</v>
      </c>
      <c r="Q131">
        <f t="shared" ref="Q131:Q194" si="11">SUM(M131:P131)</f>
        <v>14.4</v>
      </c>
      <c r="S131" cm="1">
        <f t="array" ref="S131">IF(AND($Q131&gt;11,Taulukko2[Kohde]=Aikataulu!M$1),"SKIP",Aikataulu!M131)</f>
        <v>3.6</v>
      </c>
      <c r="T131" cm="1">
        <f t="array" ref="T131">IF(AND($Q131&gt;11,Taulukko2[Matalin prioriteetti]=Aikataulu!N$1),"SKIP",Aikataulu!N131)</f>
        <v>3.6</v>
      </c>
      <c r="U131" t="str" cm="1">
        <f t="array" ref="U131">IF(AND($Q131&gt;11,Taulukko2[Kohde]=Aikataulu!O$1),"SKIP",Aikataulu!O131)</f>
        <v>SKIP</v>
      </c>
      <c r="V131" cm="1">
        <f t="array" ref="V131">IF(AND($Q131&gt;11,Taulukko2[Matalin prioriteetti]=Aikataulu!P$1),"SKIP",Aikataulu!P131)</f>
        <v>3.6</v>
      </c>
      <c r="W131">
        <f t="shared" ref="W131:W194" si="12">SUM(S131:V131)</f>
        <v>10.8</v>
      </c>
    </row>
    <row r="132" spans="1:23" x14ac:dyDescent="0.35">
      <c r="A132">
        <f>IF(AND(ROW()&gt;'Uusi auto'!C$21,ROW()&lt;'Uusi auto'!C$23),'Uusi auto'!C$7,0)</f>
        <v>3.6</v>
      </c>
      <c r="B132">
        <f>IF(AND(ROW()&gt;'Uusi auto'!D$21,ROW()&lt;'Uusi auto'!D$23),'Uusi auto'!D$7,0)</f>
        <v>3.6</v>
      </c>
      <c r="C132">
        <f>IF(AND(ROW()&gt;'Uusi auto'!E$21,ROW()&lt;'Uusi auto'!E$23),'Uusi auto'!E$7,0)</f>
        <v>3.6</v>
      </c>
      <c r="D132" s="48">
        <f>IF(AND(ROW()&gt;'Uusi auto'!F$21,ROW()&lt;'Uusi auto'!F$23),'Uusi auto'!F$7,0)</f>
        <v>3.6</v>
      </c>
      <c r="E132">
        <f t="shared" si="9"/>
        <v>14.4</v>
      </c>
      <c r="G132" cm="1">
        <f t="array" ref="G132">IF(AND($E132&gt;11,Taulukko2[Kohde]=Aikataulu!A$1),"SKIP",Aikataulu!A132)</f>
        <v>3.6</v>
      </c>
      <c r="H132" cm="1">
        <f t="array" ref="H132">IF(AND($E132&gt;11,Taulukko2[Matalin prioriteetti]=Aikataulu!B$1),"SKIP",Aikataulu!B132)</f>
        <v>3.6</v>
      </c>
      <c r="I132" t="str" cm="1">
        <f t="array" ref="I132">IF(AND($E132&gt;11,Taulukko2[Kohde]=Aikataulu!C$1),"SKIP",Aikataulu!C132)</f>
        <v>SKIP</v>
      </c>
      <c r="J132" cm="1">
        <f t="array" ref="J132">IF(AND($E132&gt;11,Taulukko2[Kohde]=Aikataulu!D$1),"SKIP",Aikataulu!D132)</f>
        <v>3.6</v>
      </c>
      <c r="K132">
        <f t="shared" si="10"/>
        <v>10.8</v>
      </c>
      <c r="M132">
        <f>IF(AND(ROW()&gt;'Uusi auto'!C$21,ROW()&lt;Z$4),'Uusi auto'!C$7,0)</f>
        <v>3.6</v>
      </c>
      <c r="N132">
        <f>IF(AND(ROW()&gt;'Uusi auto'!D$21,ROW()&lt;AA$4),'Uusi auto'!D$7,0)</f>
        <v>3.6</v>
      </c>
      <c r="O132">
        <f>IF(AND(ROW()&gt;'Uusi auto'!E$21,ROW()&lt;AB$4),'Uusi auto'!E$7,0)</f>
        <v>3.6</v>
      </c>
      <c r="P132">
        <f>IF(AND(ROW()&gt;'Uusi auto'!F$21,ROW()&lt;AC$4),'Uusi auto'!F$7,0)</f>
        <v>3.6</v>
      </c>
      <c r="Q132">
        <f t="shared" si="11"/>
        <v>14.4</v>
      </c>
      <c r="S132" cm="1">
        <f t="array" ref="S132">IF(AND($Q132&gt;11,Taulukko2[Kohde]=Aikataulu!M$1),"SKIP",Aikataulu!M132)</f>
        <v>3.6</v>
      </c>
      <c r="T132" cm="1">
        <f t="array" ref="T132">IF(AND($Q132&gt;11,Taulukko2[Matalin prioriteetti]=Aikataulu!N$1),"SKIP",Aikataulu!N132)</f>
        <v>3.6</v>
      </c>
      <c r="U132" t="str" cm="1">
        <f t="array" ref="U132">IF(AND($Q132&gt;11,Taulukko2[Kohde]=Aikataulu!O$1),"SKIP",Aikataulu!O132)</f>
        <v>SKIP</v>
      </c>
      <c r="V132" cm="1">
        <f t="array" ref="V132">IF(AND($Q132&gt;11,Taulukko2[Matalin prioriteetti]=Aikataulu!P$1),"SKIP",Aikataulu!P132)</f>
        <v>3.6</v>
      </c>
      <c r="W132">
        <f t="shared" si="12"/>
        <v>10.8</v>
      </c>
    </row>
    <row r="133" spans="1:23" x14ac:dyDescent="0.35">
      <c r="A133">
        <f>IF(AND(ROW()&gt;'Uusi auto'!C$21,ROW()&lt;'Uusi auto'!C$23),'Uusi auto'!C$7,0)</f>
        <v>3.6</v>
      </c>
      <c r="B133">
        <f>IF(AND(ROW()&gt;'Uusi auto'!D$21,ROW()&lt;'Uusi auto'!D$23),'Uusi auto'!D$7,0)</f>
        <v>3.6</v>
      </c>
      <c r="C133">
        <f>IF(AND(ROW()&gt;'Uusi auto'!E$21,ROW()&lt;'Uusi auto'!E$23),'Uusi auto'!E$7,0)</f>
        <v>3.6</v>
      </c>
      <c r="D133" s="48">
        <f>IF(AND(ROW()&gt;'Uusi auto'!F$21,ROW()&lt;'Uusi auto'!F$23),'Uusi auto'!F$7,0)</f>
        <v>3.6</v>
      </c>
      <c r="E133">
        <f t="shared" si="9"/>
        <v>14.4</v>
      </c>
      <c r="G133" cm="1">
        <f t="array" ref="G133">IF(AND($E133&gt;11,Taulukko2[Kohde]=Aikataulu!A$1),"SKIP",Aikataulu!A133)</f>
        <v>3.6</v>
      </c>
      <c r="H133" cm="1">
        <f t="array" ref="H133">IF(AND($E133&gt;11,Taulukko2[Matalin prioriteetti]=Aikataulu!B$1),"SKIP",Aikataulu!B133)</f>
        <v>3.6</v>
      </c>
      <c r="I133" t="str" cm="1">
        <f t="array" ref="I133">IF(AND($E133&gt;11,Taulukko2[Kohde]=Aikataulu!C$1),"SKIP",Aikataulu!C133)</f>
        <v>SKIP</v>
      </c>
      <c r="J133" cm="1">
        <f t="array" ref="J133">IF(AND($E133&gt;11,Taulukko2[Kohde]=Aikataulu!D$1),"SKIP",Aikataulu!D133)</f>
        <v>3.6</v>
      </c>
      <c r="K133">
        <f t="shared" si="10"/>
        <v>10.8</v>
      </c>
      <c r="M133">
        <f>IF(AND(ROW()&gt;'Uusi auto'!C$21,ROW()&lt;Z$4),'Uusi auto'!C$7,0)</f>
        <v>3.6</v>
      </c>
      <c r="N133">
        <f>IF(AND(ROW()&gt;'Uusi auto'!D$21,ROW()&lt;AA$4),'Uusi auto'!D$7,0)</f>
        <v>3.6</v>
      </c>
      <c r="O133">
        <f>IF(AND(ROW()&gt;'Uusi auto'!E$21,ROW()&lt;AB$4),'Uusi auto'!E$7,0)</f>
        <v>3.6</v>
      </c>
      <c r="P133">
        <f>IF(AND(ROW()&gt;'Uusi auto'!F$21,ROW()&lt;AC$4),'Uusi auto'!F$7,0)</f>
        <v>3.6</v>
      </c>
      <c r="Q133">
        <f t="shared" si="11"/>
        <v>14.4</v>
      </c>
      <c r="S133" cm="1">
        <f t="array" ref="S133">IF(AND($Q133&gt;11,Taulukko2[Kohde]=Aikataulu!M$1),"SKIP",Aikataulu!M133)</f>
        <v>3.6</v>
      </c>
      <c r="T133" cm="1">
        <f t="array" ref="T133">IF(AND($Q133&gt;11,Taulukko2[Matalin prioriteetti]=Aikataulu!N$1),"SKIP",Aikataulu!N133)</f>
        <v>3.6</v>
      </c>
      <c r="U133" t="str" cm="1">
        <f t="array" ref="U133">IF(AND($Q133&gt;11,Taulukko2[Kohde]=Aikataulu!O$1),"SKIP",Aikataulu!O133)</f>
        <v>SKIP</v>
      </c>
      <c r="V133" cm="1">
        <f t="array" ref="V133">IF(AND($Q133&gt;11,Taulukko2[Matalin prioriteetti]=Aikataulu!P$1),"SKIP",Aikataulu!P133)</f>
        <v>3.6</v>
      </c>
      <c r="W133">
        <f t="shared" si="12"/>
        <v>10.8</v>
      </c>
    </row>
    <row r="134" spans="1:23" x14ac:dyDescent="0.35">
      <c r="A134">
        <f>IF(AND(ROW()&gt;'Uusi auto'!C$21,ROW()&lt;'Uusi auto'!C$23),'Uusi auto'!C$7,0)</f>
        <v>3.6</v>
      </c>
      <c r="B134">
        <f>IF(AND(ROW()&gt;'Uusi auto'!D$21,ROW()&lt;'Uusi auto'!D$23),'Uusi auto'!D$7,0)</f>
        <v>3.6</v>
      </c>
      <c r="C134">
        <f>IF(AND(ROW()&gt;'Uusi auto'!E$21,ROW()&lt;'Uusi auto'!E$23),'Uusi auto'!E$7,0)</f>
        <v>3.6</v>
      </c>
      <c r="D134" s="48">
        <f>IF(AND(ROW()&gt;'Uusi auto'!F$21,ROW()&lt;'Uusi auto'!F$23),'Uusi auto'!F$7,0)</f>
        <v>3.6</v>
      </c>
      <c r="E134">
        <f t="shared" si="9"/>
        <v>14.4</v>
      </c>
      <c r="G134" cm="1">
        <f t="array" ref="G134">IF(AND($E134&gt;11,Taulukko2[Kohde]=Aikataulu!A$1),"SKIP",Aikataulu!A134)</f>
        <v>3.6</v>
      </c>
      <c r="H134" cm="1">
        <f t="array" ref="H134">IF(AND($E134&gt;11,Taulukko2[Matalin prioriteetti]=Aikataulu!B$1),"SKIP",Aikataulu!B134)</f>
        <v>3.6</v>
      </c>
      <c r="I134" t="str" cm="1">
        <f t="array" ref="I134">IF(AND($E134&gt;11,Taulukko2[Kohde]=Aikataulu!C$1),"SKIP",Aikataulu!C134)</f>
        <v>SKIP</v>
      </c>
      <c r="J134" cm="1">
        <f t="array" ref="J134">IF(AND($E134&gt;11,Taulukko2[Kohde]=Aikataulu!D$1),"SKIP",Aikataulu!D134)</f>
        <v>3.6</v>
      </c>
      <c r="K134">
        <f t="shared" si="10"/>
        <v>10.8</v>
      </c>
      <c r="M134">
        <f>IF(AND(ROW()&gt;'Uusi auto'!C$21,ROW()&lt;Z$4),'Uusi auto'!C$7,0)</f>
        <v>3.6</v>
      </c>
      <c r="N134">
        <f>IF(AND(ROW()&gt;'Uusi auto'!D$21,ROW()&lt;AA$4),'Uusi auto'!D$7,0)</f>
        <v>3.6</v>
      </c>
      <c r="O134">
        <f>IF(AND(ROW()&gt;'Uusi auto'!E$21,ROW()&lt;AB$4),'Uusi auto'!E$7,0)</f>
        <v>3.6</v>
      </c>
      <c r="P134">
        <f>IF(AND(ROW()&gt;'Uusi auto'!F$21,ROW()&lt;AC$4),'Uusi auto'!F$7,0)</f>
        <v>3.6</v>
      </c>
      <c r="Q134">
        <f t="shared" si="11"/>
        <v>14.4</v>
      </c>
      <c r="S134" cm="1">
        <f t="array" ref="S134">IF(AND($Q134&gt;11,Taulukko2[Kohde]=Aikataulu!M$1),"SKIP",Aikataulu!M134)</f>
        <v>3.6</v>
      </c>
      <c r="T134" cm="1">
        <f t="array" ref="T134">IF(AND($Q134&gt;11,Taulukko2[Matalin prioriteetti]=Aikataulu!N$1),"SKIP",Aikataulu!N134)</f>
        <v>3.6</v>
      </c>
      <c r="U134" t="str" cm="1">
        <f t="array" ref="U134">IF(AND($Q134&gt;11,Taulukko2[Kohde]=Aikataulu!O$1),"SKIP",Aikataulu!O134)</f>
        <v>SKIP</v>
      </c>
      <c r="V134" cm="1">
        <f t="array" ref="V134">IF(AND($Q134&gt;11,Taulukko2[Matalin prioriteetti]=Aikataulu!P$1),"SKIP",Aikataulu!P134)</f>
        <v>3.6</v>
      </c>
      <c r="W134">
        <f t="shared" si="12"/>
        <v>10.8</v>
      </c>
    </row>
    <row r="135" spans="1:23" x14ac:dyDescent="0.35">
      <c r="A135">
        <f>IF(AND(ROW()&gt;'Uusi auto'!C$21,ROW()&lt;'Uusi auto'!C$23),'Uusi auto'!C$7,0)</f>
        <v>3.6</v>
      </c>
      <c r="B135">
        <f>IF(AND(ROW()&gt;'Uusi auto'!D$21,ROW()&lt;'Uusi auto'!D$23),'Uusi auto'!D$7,0)</f>
        <v>3.6</v>
      </c>
      <c r="C135">
        <f>IF(AND(ROW()&gt;'Uusi auto'!E$21,ROW()&lt;'Uusi auto'!E$23),'Uusi auto'!E$7,0)</f>
        <v>3.6</v>
      </c>
      <c r="D135" s="48">
        <f>IF(AND(ROW()&gt;'Uusi auto'!F$21,ROW()&lt;'Uusi auto'!F$23),'Uusi auto'!F$7,0)</f>
        <v>3.6</v>
      </c>
      <c r="E135">
        <f t="shared" si="9"/>
        <v>14.4</v>
      </c>
      <c r="G135" cm="1">
        <f t="array" ref="G135">IF(AND($E135&gt;11,Taulukko2[Kohde]=Aikataulu!A$1),"SKIP",Aikataulu!A135)</f>
        <v>3.6</v>
      </c>
      <c r="H135" cm="1">
        <f t="array" ref="H135">IF(AND($E135&gt;11,Taulukko2[Matalin prioriteetti]=Aikataulu!B$1),"SKIP",Aikataulu!B135)</f>
        <v>3.6</v>
      </c>
      <c r="I135" t="str" cm="1">
        <f t="array" ref="I135">IF(AND($E135&gt;11,Taulukko2[Kohde]=Aikataulu!C$1),"SKIP",Aikataulu!C135)</f>
        <v>SKIP</v>
      </c>
      <c r="J135" cm="1">
        <f t="array" ref="J135">IF(AND($E135&gt;11,Taulukko2[Kohde]=Aikataulu!D$1),"SKIP",Aikataulu!D135)</f>
        <v>3.6</v>
      </c>
      <c r="K135">
        <f t="shared" si="10"/>
        <v>10.8</v>
      </c>
      <c r="M135">
        <f>IF(AND(ROW()&gt;'Uusi auto'!C$21,ROW()&lt;Z$4),'Uusi auto'!C$7,0)</f>
        <v>3.6</v>
      </c>
      <c r="N135">
        <f>IF(AND(ROW()&gt;'Uusi auto'!D$21,ROW()&lt;AA$4),'Uusi auto'!D$7,0)</f>
        <v>3.6</v>
      </c>
      <c r="O135">
        <f>IF(AND(ROW()&gt;'Uusi auto'!E$21,ROW()&lt;AB$4),'Uusi auto'!E$7,0)</f>
        <v>3.6</v>
      </c>
      <c r="P135">
        <f>IF(AND(ROW()&gt;'Uusi auto'!F$21,ROW()&lt;AC$4),'Uusi auto'!F$7,0)</f>
        <v>3.6</v>
      </c>
      <c r="Q135">
        <f t="shared" si="11"/>
        <v>14.4</v>
      </c>
      <c r="S135" cm="1">
        <f t="array" ref="S135">IF(AND($Q135&gt;11,Taulukko2[Kohde]=Aikataulu!M$1),"SKIP",Aikataulu!M135)</f>
        <v>3.6</v>
      </c>
      <c r="T135" cm="1">
        <f t="array" ref="T135">IF(AND($Q135&gt;11,Taulukko2[Matalin prioriteetti]=Aikataulu!N$1),"SKIP",Aikataulu!N135)</f>
        <v>3.6</v>
      </c>
      <c r="U135" t="str" cm="1">
        <f t="array" ref="U135">IF(AND($Q135&gt;11,Taulukko2[Kohde]=Aikataulu!O$1),"SKIP",Aikataulu!O135)</f>
        <v>SKIP</v>
      </c>
      <c r="V135" cm="1">
        <f t="array" ref="V135">IF(AND($Q135&gt;11,Taulukko2[Matalin prioriteetti]=Aikataulu!P$1),"SKIP",Aikataulu!P135)</f>
        <v>3.6</v>
      </c>
      <c r="W135">
        <f t="shared" si="12"/>
        <v>10.8</v>
      </c>
    </row>
    <row r="136" spans="1:23" x14ac:dyDescent="0.35">
      <c r="A136">
        <f>IF(AND(ROW()&gt;'Uusi auto'!C$21,ROW()&lt;'Uusi auto'!C$23),'Uusi auto'!C$7,0)</f>
        <v>3.6</v>
      </c>
      <c r="B136">
        <f>IF(AND(ROW()&gt;'Uusi auto'!D$21,ROW()&lt;'Uusi auto'!D$23),'Uusi auto'!D$7,0)</f>
        <v>3.6</v>
      </c>
      <c r="C136">
        <f>IF(AND(ROW()&gt;'Uusi auto'!E$21,ROW()&lt;'Uusi auto'!E$23),'Uusi auto'!E$7,0)</f>
        <v>3.6</v>
      </c>
      <c r="D136" s="48">
        <f>IF(AND(ROW()&gt;'Uusi auto'!F$21,ROW()&lt;'Uusi auto'!F$23),'Uusi auto'!F$7,0)</f>
        <v>3.6</v>
      </c>
      <c r="E136">
        <f t="shared" si="9"/>
        <v>14.4</v>
      </c>
      <c r="G136" cm="1">
        <f t="array" ref="G136">IF(AND($E136&gt;11,Taulukko2[Kohde]=Aikataulu!A$1),"SKIP",Aikataulu!A136)</f>
        <v>3.6</v>
      </c>
      <c r="H136" cm="1">
        <f t="array" ref="H136">IF(AND($E136&gt;11,Taulukko2[Matalin prioriteetti]=Aikataulu!B$1),"SKIP",Aikataulu!B136)</f>
        <v>3.6</v>
      </c>
      <c r="I136" t="str" cm="1">
        <f t="array" ref="I136">IF(AND($E136&gt;11,Taulukko2[Kohde]=Aikataulu!C$1),"SKIP",Aikataulu!C136)</f>
        <v>SKIP</v>
      </c>
      <c r="J136" cm="1">
        <f t="array" ref="J136">IF(AND($E136&gt;11,Taulukko2[Kohde]=Aikataulu!D$1),"SKIP",Aikataulu!D136)</f>
        <v>3.6</v>
      </c>
      <c r="K136">
        <f t="shared" si="10"/>
        <v>10.8</v>
      </c>
      <c r="M136">
        <f>IF(AND(ROW()&gt;'Uusi auto'!C$21,ROW()&lt;Z$4),'Uusi auto'!C$7,0)</f>
        <v>3.6</v>
      </c>
      <c r="N136">
        <f>IF(AND(ROW()&gt;'Uusi auto'!D$21,ROW()&lt;AA$4),'Uusi auto'!D$7,0)</f>
        <v>3.6</v>
      </c>
      <c r="O136">
        <f>IF(AND(ROW()&gt;'Uusi auto'!E$21,ROW()&lt;AB$4),'Uusi auto'!E$7,0)</f>
        <v>3.6</v>
      </c>
      <c r="P136">
        <f>IF(AND(ROW()&gt;'Uusi auto'!F$21,ROW()&lt;AC$4),'Uusi auto'!F$7,0)</f>
        <v>3.6</v>
      </c>
      <c r="Q136">
        <f t="shared" si="11"/>
        <v>14.4</v>
      </c>
      <c r="S136" cm="1">
        <f t="array" ref="S136">IF(AND($Q136&gt;11,Taulukko2[Kohde]=Aikataulu!M$1),"SKIP",Aikataulu!M136)</f>
        <v>3.6</v>
      </c>
      <c r="T136" cm="1">
        <f t="array" ref="T136">IF(AND($Q136&gt;11,Taulukko2[Matalin prioriteetti]=Aikataulu!N$1),"SKIP",Aikataulu!N136)</f>
        <v>3.6</v>
      </c>
      <c r="U136" t="str" cm="1">
        <f t="array" ref="U136">IF(AND($Q136&gt;11,Taulukko2[Kohde]=Aikataulu!O$1),"SKIP",Aikataulu!O136)</f>
        <v>SKIP</v>
      </c>
      <c r="V136" cm="1">
        <f t="array" ref="V136">IF(AND($Q136&gt;11,Taulukko2[Matalin prioriteetti]=Aikataulu!P$1),"SKIP",Aikataulu!P136)</f>
        <v>3.6</v>
      </c>
      <c r="W136">
        <f t="shared" si="12"/>
        <v>10.8</v>
      </c>
    </row>
    <row r="137" spans="1:23" x14ac:dyDescent="0.35">
      <c r="A137">
        <f>IF(AND(ROW()&gt;'Uusi auto'!C$21,ROW()&lt;'Uusi auto'!C$23),'Uusi auto'!C$7,0)</f>
        <v>3.6</v>
      </c>
      <c r="B137">
        <f>IF(AND(ROW()&gt;'Uusi auto'!D$21,ROW()&lt;'Uusi auto'!D$23),'Uusi auto'!D$7,0)</f>
        <v>3.6</v>
      </c>
      <c r="C137">
        <f>IF(AND(ROW()&gt;'Uusi auto'!E$21,ROW()&lt;'Uusi auto'!E$23),'Uusi auto'!E$7,0)</f>
        <v>3.6</v>
      </c>
      <c r="D137" s="48">
        <f>IF(AND(ROW()&gt;'Uusi auto'!F$21,ROW()&lt;'Uusi auto'!F$23),'Uusi auto'!F$7,0)</f>
        <v>3.6</v>
      </c>
      <c r="E137">
        <f t="shared" si="9"/>
        <v>14.4</v>
      </c>
      <c r="G137" cm="1">
        <f t="array" ref="G137">IF(AND($E137&gt;11,Taulukko2[Kohde]=Aikataulu!A$1),"SKIP",Aikataulu!A137)</f>
        <v>3.6</v>
      </c>
      <c r="H137" cm="1">
        <f t="array" ref="H137">IF(AND($E137&gt;11,Taulukko2[Matalin prioriteetti]=Aikataulu!B$1),"SKIP",Aikataulu!B137)</f>
        <v>3.6</v>
      </c>
      <c r="I137" t="str" cm="1">
        <f t="array" ref="I137">IF(AND($E137&gt;11,Taulukko2[Kohde]=Aikataulu!C$1),"SKIP",Aikataulu!C137)</f>
        <v>SKIP</v>
      </c>
      <c r="J137" cm="1">
        <f t="array" ref="J137">IF(AND($E137&gt;11,Taulukko2[Kohde]=Aikataulu!D$1),"SKIP",Aikataulu!D137)</f>
        <v>3.6</v>
      </c>
      <c r="K137">
        <f t="shared" si="10"/>
        <v>10.8</v>
      </c>
      <c r="M137">
        <f>IF(AND(ROW()&gt;'Uusi auto'!C$21,ROW()&lt;Z$4),'Uusi auto'!C$7,0)</f>
        <v>3.6</v>
      </c>
      <c r="N137">
        <f>IF(AND(ROW()&gt;'Uusi auto'!D$21,ROW()&lt;AA$4),'Uusi auto'!D$7,0)</f>
        <v>3.6</v>
      </c>
      <c r="O137">
        <f>IF(AND(ROW()&gt;'Uusi auto'!E$21,ROW()&lt;AB$4),'Uusi auto'!E$7,0)</f>
        <v>3.6</v>
      </c>
      <c r="P137">
        <f>IF(AND(ROW()&gt;'Uusi auto'!F$21,ROW()&lt;AC$4),'Uusi auto'!F$7,0)</f>
        <v>3.6</v>
      </c>
      <c r="Q137">
        <f t="shared" si="11"/>
        <v>14.4</v>
      </c>
      <c r="S137" cm="1">
        <f t="array" ref="S137">IF(AND($Q137&gt;11,Taulukko2[Kohde]=Aikataulu!M$1),"SKIP",Aikataulu!M137)</f>
        <v>3.6</v>
      </c>
      <c r="T137" cm="1">
        <f t="array" ref="T137">IF(AND($Q137&gt;11,Taulukko2[Matalin prioriteetti]=Aikataulu!N$1),"SKIP",Aikataulu!N137)</f>
        <v>3.6</v>
      </c>
      <c r="U137" t="str" cm="1">
        <f t="array" ref="U137">IF(AND($Q137&gt;11,Taulukko2[Kohde]=Aikataulu!O$1),"SKIP",Aikataulu!O137)</f>
        <v>SKIP</v>
      </c>
      <c r="V137" cm="1">
        <f t="array" ref="V137">IF(AND($Q137&gt;11,Taulukko2[Matalin prioriteetti]=Aikataulu!P$1),"SKIP",Aikataulu!P137)</f>
        <v>3.6</v>
      </c>
      <c r="W137">
        <f t="shared" si="12"/>
        <v>10.8</v>
      </c>
    </row>
    <row r="138" spans="1:23" x14ac:dyDescent="0.35">
      <c r="A138">
        <f>IF(AND(ROW()&gt;'Uusi auto'!C$21,ROW()&lt;'Uusi auto'!C$23),'Uusi auto'!C$7,0)</f>
        <v>3.6</v>
      </c>
      <c r="B138">
        <f>IF(AND(ROW()&gt;'Uusi auto'!D$21,ROW()&lt;'Uusi auto'!D$23),'Uusi auto'!D$7,0)</f>
        <v>3.6</v>
      </c>
      <c r="C138">
        <f>IF(AND(ROW()&gt;'Uusi auto'!E$21,ROW()&lt;'Uusi auto'!E$23),'Uusi auto'!E$7,0)</f>
        <v>3.6</v>
      </c>
      <c r="D138" s="48">
        <f>IF(AND(ROW()&gt;'Uusi auto'!F$21,ROW()&lt;'Uusi auto'!F$23),'Uusi auto'!F$7,0)</f>
        <v>3.6</v>
      </c>
      <c r="E138">
        <f t="shared" si="9"/>
        <v>14.4</v>
      </c>
      <c r="G138" cm="1">
        <f t="array" ref="G138">IF(AND($E138&gt;11,Taulukko2[Kohde]=Aikataulu!A$1),"SKIP",Aikataulu!A138)</f>
        <v>3.6</v>
      </c>
      <c r="H138" cm="1">
        <f t="array" ref="H138">IF(AND($E138&gt;11,Taulukko2[Matalin prioriteetti]=Aikataulu!B$1),"SKIP",Aikataulu!B138)</f>
        <v>3.6</v>
      </c>
      <c r="I138" t="str" cm="1">
        <f t="array" ref="I138">IF(AND($E138&gt;11,Taulukko2[Kohde]=Aikataulu!C$1),"SKIP",Aikataulu!C138)</f>
        <v>SKIP</v>
      </c>
      <c r="J138" cm="1">
        <f t="array" ref="J138">IF(AND($E138&gt;11,Taulukko2[Kohde]=Aikataulu!D$1),"SKIP",Aikataulu!D138)</f>
        <v>3.6</v>
      </c>
      <c r="K138">
        <f t="shared" si="10"/>
        <v>10.8</v>
      </c>
      <c r="M138">
        <f>IF(AND(ROW()&gt;'Uusi auto'!C$21,ROW()&lt;Z$4),'Uusi auto'!C$7,0)</f>
        <v>3.6</v>
      </c>
      <c r="N138">
        <f>IF(AND(ROW()&gt;'Uusi auto'!D$21,ROW()&lt;AA$4),'Uusi auto'!D$7,0)</f>
        <v>3.6</v>
      </c>
      <c r="O138">
        <f>IF(AND(ROW()&gt;'Uusi auto'!E$21,ROW()&lt;AB$4),'Uusi auto'!E$7,0)</f>
        <v>3.6</v>
      </c>
      <c r="P138">
        <f>IF(AND(ROW()&gt;'Uusi auto'!F$21,ROW()&lt;AC$4),'Uusi auto'!F$7,0)</f>
        <v>3.6</v>
      </c>
      <c r="Q138">
        <f t="shared" si="11"/>
        <v>14.4</v>
      </c>
      <c r="S138" cm="1">
        <f t="array" ref="S138">IF(AND($Q138&gt;11,Taulukko2[Kohde]=Aikataulu!M$1),"SKIP",Aikataulu!M138)</f>
        <v>3.6</v>
      </c>
      <c r="T138" cm="1">
        <f t="array" ref="T138">IF(AND($Q138&gt;11,Taulukko2[Matalin prioriteetti]=Aikataulu!N$1),"SKIP",Aikataulu!N138)</f>
        <v>3.6</v>
      </c>
      <c r="U138" t="str" cm="1">
        <f t="array" ref="U138">IF(AND($Q138&gt;11,Taulukko2[Kohde]=Aikataulu!O$1),"SKIP",Aikataulu!O138)</f>
        <v>SKIP</v>
      </c>
      <c r="V138" cm="1">
        <f t="array" ref="V138">IF(AND($Q138&gt;11,Taulukko2[Matalin prioriteetti]=Aikataulu!P$1),"SKIP",Aikataulu!P138)</f>
        <v>3.6</v>
      </c>
      <c r="W138">
        <f t="shared" si="12"/>
        <v>10.8</v>
      </c>
    </row>
    <row r="139" spans="1:23" x14ac:dyDescent="0.35">
      <c r="A139">
        <f>IF(AND(ROW()&gt;'Uusi auto'!C$21,ROW()&lt;'Uusi auto'!C$23),'Uusi auto'!C$7,0)</f>
        <v>3.6</v>
      </c>
      <c r="B139">
        <f>IF(AND(ROW()&gt;'Uusi auto'!D$21,ROW()&lt;'Uusi auto'!D$23),'Uusi auto'!D$7,0)</f>
        <v>3.6</v>
      </c>
      <c r="C139">
        <f>IF(AND(ROW()&gt;'Uusi auto'!E$21,ROW()&lt;'Uusi auto'!E$23),'Uusi auto'!E$7,0)</f>
        <v>3.6</v>
      </c>
      <c r="D139" s="48">
        <f>IF(AND(ROW()&gt;'Uusi auto'!F$21,ROW()&lt;'Uusi auto'!F$23),'Uusi auto'!F$7,0)</f>
        <v>3.6</v>
      </c>
      <c r="E139">
        <f t="shared" si="9"/>
        <v>14.4</v>
      </c>
      <c r="G139" cm="1">
        <f t="array" ref="G139">IF(AND($E139&gt;11,Taulukko2[Kohde]=Aikataulu!A$1),"SKIP",Aikataulu!A139)</f>
        <v>3.6</v>
      </c>
      <c r="H139" cm="1">
        <f t="array" ref="H139">IF(AND($E139&gt;11,Taulukko2[Matalin prioriteetti]=Aikataulu!B$1),"SKIP",Aikataulu!B139)</f>
        <v>3.6</v>
      </c>
      <c r="I139" t="str" cm="1">
        <f t="array" ref="I139">IF(AND($E139&gt;11,Taulukko2[Kohde]=Aikataulu!C$1),"SKIP",Aikataulu!C139)</f>
        <v>SKIP</v>
      </c>
      <c r="J139" cm="1">
        <f t="array" ref="J139">IF(AND($E139&gt;11,Taulukko2[Kohde]=Aikataulu!D$1),"SKIP",Aikataulu!D139)</f>
        <v>3.6</v>
      </c>
      <c r="K139">
        <f t="shared" si="10"/>
        <v>10.8</v>
      </c>
      <c r="M139">
        <f>IF(AND(ROW()&gt;'Uusi auto'!C$21,ROW()&lt;Z$4),'Uusi auto'!C$7,0)</f>
        <v>3.6</v>
      </c>
      <c r="N139">
        <f>IF(AND(ROW()&gt;'Uusi auto'!D$21,ROW()&lt;AA$4),'Uusi auto'!D$7,0)</f>
        <v>3.6</v>
      </c>
      <c r="O139">
        <f>IF(AND(ROW()&gt;'Uusi auto'!E$21,ROW()&lt;AB$4),'Uusi auto'!E$7,0)</f>
        <v>3.6</v>
      </c>
      <c r="P139">
        <f>IF(AND(ROW()&gt;'Uusi auto'!F$21,ROW()&lt;AC$4),'Uusi auto'!F$7,0)</f>
        <v>3.6</v>
      </c>
      <c r="Q139">
        <f t="shared" si="11"/>
        <v>14.4</v>
      </c>
      <c r="S139" cm="1">
        <f t="array" ref="S139">IF(AND($Q139&gt;11,Taulukko2[Kohde]=Aikataulu!M$1),"SKIP",Aikataulu!M139)</f>
        <v>3.6</v>
      </c>
      <c r="T139" cm="1">
        <f t="array" ref="T139">IF(AND($Q139&gt;11,Taulukko2[Matalin prioriteetti]=Aikataulu!N$1),"SKIP",Aikataulu!N139)</f>
        <v>3.6</v>
      </c>
      <c r="U139" t="str" cm="1">
        <f t="array" ref="U139">IF(AND($Q139&gt;11,Taulukko2[Kohde]=Aikataulu!O$1),"SKIP",Aikataulu!O139)</f>
        <v>SKIP</v>
      </c>
      <c r="V139" cm="1">
        <f t="array" ref="V139">IF(AND($Q139&gt;11,Taulukko2[Matalin prioriteetti]=Aikataulu!P$1),"SKIP",Aikataulu!P139)</f>
        <v>3.6</v>
      </c>
      <c r="W139">
        <f t="shared" si="12"/>
        <v>10.8</v>
      </c>
    </row>
    <row r="140" spans="1:23" x14ac:dyDescent="0.35">
      <c r="A140">
        <f>IF(AND(ROW()&gt;'Uusi auto'!C$21,ROW()&lt;'Uusi auto'!C$23),'Uusi auto'!C$7,0)</f>
        <v>3.6</v>
      </c>
      <c r="B140">
        <f>IF(AND(ROW()&gt;'Uusi auto'!D$21,ROW()&lt;'Uusi auto'!D$23),'Uusi auto'!D$7,0)</f>
        <v>3.6</v>
      </c>
      <c r="C140">
        <f>IF(AND(ROW()&gt;'Uusi auto'!E$21,ROW()&lt;'Uusi auto'!E$23),'Uusi auto'!E$7,0)</f>
        <v>3.6</v>
      </c>
      <c r="D140" s="48">
        <f>IF(AND(ROW()&gt;'Uusi auto'!F$21,ROW()&lt;'Uusi auto'!F$23),'Uusi auto'!F$7,0)</f>
        <v>3.6</v>
      </c>
      <c r="E140">
        <f t="shared" si="9"/>
        <v>14.4</v>
      </c>
      <c r="G140" cm="1">
        <f t="array" ref="G140">IF(AND($E140&gt;11,Taulukko2[Kohde]=Aikataulu!A$1),"SKIP",Aikataulu!A140)</f>
        <v>3.6</v>
      </c>
      <c r="H140" cm="1">
        <f t="array" ref="H140">IF(AND($E140&gt;11,Taulukko2[Matalin prioriteetti]=Aikataulu!B$1),"SKIP",Aikataulu!B140)</f>
        <v>3.6</v>
      </c>
      <c r="I140" t="str" cm="1">
        <f t="array" ref="I140">IF(AND($E140&gt;11,Taulukko2[Kohde]=Aikataulu!C$1),"SKIP",Aikataulu!C140)</f>
        <v>SKIP</v>
      </c>
      <c r="J140" cm="1">
        <f t="array" ref="J140">IF(AND($E140&gt;11,Taulukko2[Kohde]=Aikataulu!D$1),"SKIP",Aikataulu!D140)</f>
        <v>3.6</v>
      </c>
      <c r="K140">
        <f t="shared" si="10"/>
        <v>10.8</v>
      </c>
      <c r="M140">
        <f>IF(AND(ROW()&gt;'Uusi auto'!C$21,ROW()&lt;Z$4),'Uusi auto'!C$7,0)</f>
        <v>3.6</v>
      </c>
      <c r="N140">
        <f>IF(AND(ROW()&gt;'Uusi auto'!D$21,ROW()&lt;AA$4),'Uusi auto'!D$7,0)</f>
        <v>3.6</v>
      </c>
      <c r="O140">
        <f>IF(AND(ROW()&gt;'Uusi auto'!E$21,ROW()&lt;AB$4),'Uusi auto'!E$7,0)</f>
        <v>3.6</v>
      </c>
      <c r="P140">
        <f>IF(AND(ROW()&gt;'Uusi auto'!F$21,ROW()&lt;AC$4),'Uusi auto'!F$7,0)</f>
        <v>3.6</v>
      </c>
      <c r="Q140">
        <f t="shared" si="11"/>
        <v>14.4</v>
      </c>
      <c r="S140" cm="1">
        <f t="array" ref="S140">IF(AND($Q140&gt;11,Taulukko2[Kohde]=Aikataulu!M$1),"SKIP",Aikataulu!M140)</f>
        <v>3.6</v>
      </c>
      <c r="T140" cm="1">
        <f t="array" ref="T140">IF(AND($Q140&gt;11,Taulukko2[Matalin prioriteetti]=Aikataulu!N$1),"SKIP",Aikataulu!N140)</f>
        <v>3.6</v>
      </c>
      <c r="U140" t="str" cm="1">
        <f t="array" ref="U140">IF(AND($Q140&gt;11,Taulukko2[Kohde]=Aikataulu!O$1),"SKIP",Aikataulu!O140)</f>
        <v>SKIP</v>
      </c>
      <c r="V140" cm="1">
        <f t="array" ref="V140">IF(AND($Q140&gt;11,Taulukko2[Matalin prioriteetti]=Aikataulu!P$1),"SKIP",Aikataulu!P140)</f>
        <v>3.6</v>
      </c>
      <c r="W140">
        <f t="shared" si="12"/>
        <v>10.8</v>
      </c>
    </row>
    <row r="141" spans="1:23" x14ac:dyDescent="0.35">
      <c r="A141">
        <f>IF(AND(ROW()&gt;'Uusi auto'!C$21,ROW()&lt;'Uusi auto'!C$23),'Uusi auto'!C$7,0)</f>
        <v>3.6</v>
      </c>
      <c r="B141">
        <f>IF(AND(ROW()&gt;'Uusi auto'!D$21,ROW()&lt;'Uusi auto'!D$23),'Uusi auto'!D$7,0)</f>
        <v>3.6</v>
      </c>
      <c r="C141">
        <f>IF(AND(ROW()&gt;'Uusi auto'!E$21,ROW()&lt;'Uusi auto'!E$23),'Uusi auto'!E$7,0)</f>
        <v>3.6</v>
      </c>
      <c r="D141" s="48">
        <f>IF(AND(ROW()&gt;'Uusi auto'!F$21,ROW()&lt;'Uusi auto'!F$23),'Uusi auto'!F$7,0)</f>
        <v>3.6</v>
      </c>
      <c r="E141">
        <f t="shared" si="9"/>
        <v>14.4</v>
      </c>
      <c r="G141" cm="1">
        <f t="array" ref="G141">IF(AND($E141&gt;11,Taulukko2[Kohde]=Aikataulu!A$1),"SKIP",Aikataulu!A141)</f>
        <v>3.6</v>
      </c>
      <c r="H141" cm="1">
        <f t="array" ref="H141">IF(AND($E141&gt;11,Taulukko2[Matalin prioriteetti]=Aikataulu!B$1),"SKIP",Aikataulu!B141)</f>
        <v>3.6</v>
      </c>
      <c r="I141" t="str" cm="1">
        <f t="array" ref="I141">IF(AND($E141&gt;11,Taulukko2[Kohde]=Aikataulu!C$1),"SKIP",Aikataulu!C141)</f>
        <v>SKIP</v>
      </c>
      <c r="J141" cm="1">
        <f t="array" ref="J141">IF(AND($E141&gt;11,Taulukko2[Kohde]=Aikataulu!D$1),"SKIP",Aikataulu!D141)</f>
        <v>3.6</v>
      </c>
      <c r="K141">
        <f t="shared" si="10"/>
        <v>10.8</v>
      </c>
      <c r="M141">
        <f>IF(AND(ROW()&gt;'Uusi auto'!C$21,ROW()&lt;Z$4),'Uusi auto'!C$7,0)</f>
        <v>3.6</v>
      </c>
      <c r="N141">
        <f>IF(AND(ROW()&gt;'Uusi auto'!D$21,ROW()&lt;AA$4),'Uusi auto'!D$7,0)</f>
        <v>3.6</v>
      </c>
      <c r="O141">
        <f>IF(AND(ROW()&gt;'Uusi auto'!E$21,ROW()&lt;AB$4),'Uusi auto'!E$7,0)</f>
        <v>3.6</v>
      </c>
      <c r="P141">
        <f>IF(AND(ROW()&gt;'Uusi auto'!F$21,ROW()&lt;AC$4),'Uusi auto'!F$7,0)</f>
        <v>3.6</v>
      </c>
      <c r="Q141">
        <f t="shared" si="11"/>
        <v>14.4</v>
      </c>
      <c r="S141" cm="1">
        <f t="array" ref="S141">IF(AND($Q141&gt;11,Taulukko2[Kohde]=Aikataulu!M$1),"SKIP",Aikataulu!M141)</f>
        <v>3.6</v>
      </c>
      <c r="T141" cm="1">
        <f t="array" ref="T141">IF(AND($Q141&gt;11,Taulukko2[Matalin prioriteetti]=Aikataulu!N$1),"SKIP",Aikataulu!N141)</f>
        <v>3.6</v>
      </c>
      <c r="U141" t="str" cm="1">
        <f t="array" ref="U141">IF(AND($Q141&gt;11,Taulukko2[Kohde]=Aikataulu!O$1),"SKIP",Aikataulu!O141)</f>
        <v>SKIP</v>
      </c>
      <c r="V141" cm="1">
        <f t="array" ref="V141">IF(AND($Q141&gt;11,Taulukko2[Matalin prioriteetti]=Aikataulu!P$1),"SKIP",Aikataulu!P141)</f>
        <v>3.6</v>
      </c>
      <c r="W141">
        <f t="shared" si="12"/>
        <v>10.8</v>
      </c>
    </row>
    <row r="142" spans="1:23" x14ac:dyDescent="0.35">
      <c r="A142">
        <f>IF(AND(ROW()&gt;'Uusi auto'!C$21,ROW()&lt;'Uusi auto'!C$23),'Uusi auto'!C$7,0)</f>
        <v>3.6</v>
      </c>
      <c r="B142">
        <f>IF(AND(ROW()&gt;'Uusi auto'!D$21,ROW()&lt;'Uusi auto'!D$23),'Uusi auto'!D$7,0)</f>
        <v>3.6</v>
      </c>
      <c r="C142">
        <f>IF(AND(ROW()&gt;'Uusi auto'!E$21,ROW()&lt;'Uusi auto'!E$23),'Uusi auto'!E$7,0)</f>
        <v>3.6</v>
      </c>
      <c r="D142" s="48">
        <f>IF(AND(ROW()&gt;'Uusi auto'!F$21,ROW()&lt;'Uusi auto'!F$23),'Uusi auto'!F$7,0)</f>
        <v>3.6</v>
      </c>
      <c r="E142">
        <f t="shared" si="9"/>
        <v>14.4</v>
      </c>
      <c r="G142" cm="1">
        <f t="array" ref="G142">IF(AND($E142&gt;11,Taulukko2[Kohde]=Aikataulu!A$1),"SKIP",Aikataulu!A142)</f>
        <v>3.6</v>
      </c>
      <c r="H142" cm="1">
        <f t="array" ref="H142">IF(AND($E142&gt;11,Taulukko2[Matalin prioriteetti]=Aikataulu!B$1),"SKIP",Aikataulu!B142)</f>
        <v>3.6</v>
      </c>
      <c r="I142" t="str" cm="1">
        <f t="array" ref="I142">IF(AND($E142&gt;11,Taulukko2[Kohde]=Aikataulu!C$1),"SKIP",Aikataulu!C142)</f>
        <v>SKIP</v>
      </c>
      <c r="J142" cm="1">
        <f t="array" ref="J142">IF(AND($E142&gt;11,Taulukko2[Kohde]=Aikataulu!D$1),"SKIP",Aikataulu!D142)</f>
        <v>3.6</v>
      </c>
      <c r="K142">
        <f t="shared" si="10"/>
        <v>10.8</v>
      </c>
      <c r="M142">
        <f>IF(AND(ROW()&gt;'Uusi auto'!C$21,ROW()&lt;Z$4),'Uusi auto'!C$7,0)</f>
        <v>3.6</v>
      </c>
      <c r="N142">
        <f>IF(AND(ROW()&gt;'Uusi auto'!D$21,ROW()&lt;AA$4),'Uusi auto'!D$7,0)</f>
        <v>3.6</v>
      </c>
      <c r="O142">
        <f>IF(AND(ROW()&gt;'Uusi auto'!E$21,ROW()&lt;AB$4),'Uusi auto'!E$7,0)</f>
        <v>3.6</v>
      </c>
      <c r="P142">
        <f>IF(AND(ROW()&gt;'Uusi auto'!F$21,ROW()&lt;AC$4),'Uusi auto'!F$7,0)</f>
        <v>3.6</v>
      </c>
      <c r="Q142">
        <f t="shared" si="11"/>
        <v>14.4</v>
      </c>
      <c r="S142" cm="1">
        <f t="array" ref="S142">IF(AND($Q142&gt;11,Taulukko2[Kohde]=Aikataulu!M$1),"SKIP",Aikataulu!M142)</f>
        <v>3.6</v>
      </c>
      <c r="T142" cm="1">
        <f t="array" ref="T142">IF(AND($Q142&gt;11,Taulukko2[Matalin prioriteetti]=Aikataulu!N$1),"SKIP",Aikataulu!N142)</f>
        <v>3.6</v>
      </c>
      <c r="U142" t="str" cm="1">
        <f t="array" ref="U142">IF(AND($Q142&gt;11,Taulukko2[Kohde]=Aikataulu!O$1),"SKIP",Aikataulu!O142)</f>
        <v>SKIP</v>
      </c>
      <c r="V142" cm="1">
        <f t="array" ref="V142">IF(AND($Q142&gt;11,Taulukko2[Matalin prioriteetti]=Aikataulu!P$1),"SKIP",Aikataulu!P142)</f>
        <v>3.6</v>
      </c>
      <c r="W142">
        <f t="shared" si="12"/>
        <v>10.8</v>
      </c>
    </row>
    <row r="143" spans="1:23" x14ac:dyDescent="0.35">
      <c r="A143">
        <f>IF(AND(ROW()&gt;'Uusi auto'!C$21,ROW()&lt;'Uusi auto'!C$23),'Uusi auto'!C$7,0)</f>
        <v>3.6</v>
      </c>
      <c r="B143">
        <f>IF(AND(ROW()&gt;'Uusi auto'!D$21,ROW()&lt;'Uusi auto'!D$23),'Uusi auto'!D$7,0)</f>
        <v>3.6</v>
      </c>
      <c r="C143">
        <f>IF(AND(ROW()&gt;'Uusi auto'!E$21,ROW()&lt;'Uusi auto'!E$23),'Uusi auto'!E$7,0)</f>
        <v>3.6</v>
      </c>
      <c r="D143" s="48">
        <f>IF(AND(ROW()&gt;'Uusi auto'!F$21,ROW()&lt;'Uusi auto'!F$23),'Uusi auto'!F$7,0)</f>
        <v>3.6</v>
      </c>
      <c r="E143">
        <f t="shared" si="9"/>
        <v>14.4</v>
      </c>
      <c r="G143" cm="1">
        <f t="array" ref="G143">IF(AND($E143&gt;11,Taulukko2[Kohde]=Aikataulu!A$1),"SKIP",Aikataulu!A143)</f>
        <v>3.6</v>
      </c>
      <c r="H143" cm="1">
        <f t="array" ref="H143">IF(AND($E143&gt;11,Taulukko2[Matalin prioriteetti]=Aikataulu!B$1),"SKIP",Aikataulu!B143)</f>
        <v>3.6</v>
      </c>
      <c r="I143" t="str" cm="1">
        <f t="array" ref="I143">IF(AND($E143&gt;11,Taulukko2[Kohde]=Aikataulu!C$1),"SKIP",Aikataulu!C143)</f>
        <v>SKIP</v>
      </c>
      <c r="J143" cm="1">
        <f t="array" ref="J143">IF(AND($E143&gt;11,Taulukko2[Kohde]=Aikataulu!D$1),"SKIP",Aikataulu!D143)</f>
        <v>3.6</v>
      </c>
      <c r="K143">
        <f t="shared" si="10"/>
        <v>10.8</v>
      </c>
      <c r="M143">
        <f>IF(AND(ROW()&gt;'Uusi auto'!C$21,ROW()&lt;Z$4),'Uusi auto'!C$7,0)</f>
        <v>3.6</v>
      </c>
      <c r="N143">
        <f>IF(AND(ROW()&gt;'Uusi auto'!D$21,ROW()&lt;AA$4),'Uusi auto'!D$7,0)</f>
        <v>3.6</v>
      </c>
      <c r="O143">
        <f>IF(AND(ROW()&gt;'Uusi auto'!E$21,ROW()&lt;AB$4),'Uusi auto'!E$7,0)</f>
        <v>3.6</v>
      </c>
      <c r="P143">
        <f>IF(AND(ROW()&gt;'Uusi auto'!F$21,ROW()&lt;AC$4),'Uusi auto'!F$7,0)</f>
        <v>3.6</v>
      </c>
      <c r="Q143">
        <f t="shared" si="11"/>
        <v>14.4</v>
      </c>
      <c r="S143" cm="1">
        <f t="array" ref="S143">IF(AND($Q143&gt;11,Taulukko2[Kohde]=Aikataulu!M$1),"SKIP",Aikataulu!M143)</f>
        <v>3.6</v>
      </c>
      <c r="T143" cm="1">
        <f t="array" ref="T143">IF(AND($Q143&gt;11,Taulukko2[Matalin prioriteetti]=Aikataulu!N$1),"SKIP",Aikataulu!N143)</f>
        <v>3.6</v>
      </c>
      <c r="U143" t="str" cm="1">
        <f t="array" ref="U143">IF(AND($Q143&gt;11,Taulukko2[Kohde]=Aikataulu!O$1),"SKIP",Aikataulu!O143)</f>
        <v>SKIP</v>
      </c>
      <c r="V143" cm="1">
        <f t="array" ref="V143">IF(AND($Q143&gt;11,Taulukko2[Matalin prioriteetti]=Aikataulu!P$1),"SKIP",Aikataulu!P143)</f>
        <v>3.6</v>
      </c>
      <c r="W143">
        <f t="shared" si="12"/>
        <v>10.8</v>
      </c>
    </row>
    <row r="144" spans="1:23" x14ac:dyDescent="0.35">
      <c r="A144">
        <f>IF(AND(ROW()&gt;'Uusi auto'!C$21,ROW()&lt;'Uusi auto'!C$23),'Uusi auto'!C$7,0)</f>
        <v>3.6</v>
      </c>
      <c r="B144">
        <f>IF(AND(ROW()&gt;'Uusi auto'!D$21,ROW()&lt;'Uusi auto'!D$23),'Uusi auto'!D$7,0)</f>
        <v>3.6</v>
      </c>
      <c r="C144">
        <f>IF(AND(ROW()&gt;'Uusi auto'!E$21,ROW()&lt;'Uusi auto'!E$23),'Uusi auto'!E$7,0)</f>
        <v>3.6</v>
      </c>
      <c r="D144" s="48">
        <f>IF(AND(ROW()&gt;'Uusi auto'!F$21,ROW()&lt;'Uusi auto'!F$23),'Uusi auto'!F$7,0)</f>
        <v>3.6</v>
      </c>
      <c r="E144">
        <f t="shared" si="9"/>
        <v>14.4</v>
      </c>
      <c r="G144" cm="1">
        <f t="array" ref="G144">IF(AND($E144&gt;11,Taulukko2[Kohde]=Aikataulu!A$1),"SKIP",Aikataulu!A144)</f>
        <v>3.6</v>
      </c>
      <c r="H144" cm="1">
        <f t="array" ref="H144">IF(AND($E144&gt;11,Taulukko2[Matalin prioriteetti]=Aikataulu!B$1),"SKIP",Aikataulu!B144)</f>
        <v>3.6</v>
      </c>
      <c r="I144" t="str" cm="1">
        <f t="array" ref="I144">IF(AND($E144&gt;11,Taulukko2[Kohde]=Aikataulu!C$1),"SKIP",Aikataulu!C144)</f>
        <v>SKIP</v>
      </c>
      <c r="J144" cm="1">
        <f t="array" ref="J144">IF(AND($E144&gt;11,Taulukko2[Kohde]=Aikataulu!D$1),"SKIP",Aikataulu!D144)</f>
        <v>3.6</v>
      </c>
      <c r="K144">
        <f t="shared" si="10"/>
        <v>10.8</v>
      </c>
      <c r="M144">
        <f>IF(AND(ROW()&gt;'Uusi auto'!C$21,ROW()&lt;Z$4),'Uusi auto'!C$7,0)</f>
        <v>3.6</v>
      </c>
      <c r="N144">
        <f>IF(AND(ROW()&gt;'Uusi auto'!D$21,ROW()&lt;AA$4),'Uusi auto'!D$7,0)</f>
        <v>3.6</v>
      </c>
      <c r="O144">
        <f>IF(AND(ROW()&gt;'Uusi auto'!E$21,ROW()&lt;AB$4),'Uusi auto'!E$7,0)</f>
        <v>3.6</v>
      </c>
      <c r="P144">
        <f>IF(AND(ROW()&gt;'Uusi auto'!F$21,ROW()&lt;AC$4),'Uusi auto'!F$7,0)</f>
        <v>3.6</v>
      </c>
      <c r="Q144">
        <f t="shared" si="11"/>
        <v>14.4</v>
      </c>
      <c r="S144" cm="1">
        <f t="array" ref="S144">IF(AND($Q144&gt;11,Taulukko2[Kohde]=Aikataulu!M$1),"SKIP",Aikataulu!M144)</f>
        <v>3.6</v>
      </c>
      <c r="T144" cm="1">
        <f t="array" ref="T144">IF(AND($Q144&gt;11,Taulukko2[Matalin prioriteetti]=Aikataulu!N$1),"SKIP",Aikataulu!N144)</f>
        <v>3.6</v>
      </c>
      <c r="U144" t="str" cm="1">
        <f t="array" ref="U144">IF(AND($Q144&gt;11,Taulukko2[Kohde]=Aikataulu!O$1),"SKIP",Aikataulu!O144)</f>
        <v>SKIP</v>
      </c>
      <c r="V144" cm="1">
        <f t="array" ref="V144">IF(AND($Q144&gt;11,Taulukko2[Matalin prioriteetti]=Aikataulu!P$1),"SKIP",Aikataulu!P144)</f>
        <v>3.6</v>
      </c>
      <c r="W144">
        <f t="shared" si="12"/>
        <v>10.8</v>
      </c>
    </row>
    <row r="145" spans="1:23" x14ac:dyDescent="0.35">
      <c r="A145">
        <f>IF(AND(ROW()&gt;'Uusi auto'!C$21,ROW()&lt;'Uusi auto'!C$23),'Uusi auto'!C$7,0)</f>
        <v>3.6</v>
      </c>
      <c r="B145">
        <f>IF(AND(ROW()&gt;'Uusi auto'!D$21,ROW()&lt;'Uusi auto'!D$23),'Uusi auto'!D$7,0)</f>
        <v>3.6</v>
      </c>
      <c r="C145">
        <f>IF(AND(ROW()&gt;'Uusi auto'!E$21,ROW()&lt;'Uusi auto'!E$23),'Uusi auto'!E$7,0)</f>
        <v>3.6</v>
      </c>
      <c r="D145" s="48">
        <f>IF(AND(ROW()&gt;'Uusi auto'!F$21,ROW()&lt;'Uusi auto'!F$23),'Uusi auto'!F$7,0)</f>
        <v>3.6</v>
      </c>
      <c r="E145">
        <f t="shared" si="9"/>
        <v>14.4</v>
      </c>
      <c r="G145" cm="1">
        <f t="array" ref="G145">IF(AND($E145&gt;11,Taulukko2[Kohde]=Aikataulu!A$1),"SKIP",Aikataulu!A145)</f>
        <v>3.6</v>
      </c>
      <c r="H145" cm="1">
        <f t="array" ref="H145">IF(AND($E145&gt;11,Taulukko2[Matalin prioriteetti]=Aikataulu!B$1),"SKIP",Aikataulu!B145)</f>
        <v>3.6</v>
      </c>
      <c r="I145" t="str" cm="1">
        <f t="array" ref="I145">IF(AND($E145&gt;11,Taulukko2[Kohde]=Aikataulu!C$1),"SKIP",Aikataulu!C145)</f>
        <v>SKIP</v>
      </c>
      <c r="J145" cm="1">
        <f t="array" ref="J145">IF(AND($E145&gt;11,Taulukko2[Kohde]=Aikataulu!D$1),"SKIP",Aikataulu!D145)</f>
        <v>3.6</v>
      </c>
      <c r="K145">
        <f t="shared" si="10"/>
        <v>10.8</v>
      </c>
      <c r="M145">
        <f>IF(AND(ROW()&gt;'Uusi auto'!C$21,ROW()&lt;Z$4),'Uusi auto'!C$7,0)</f>
        <v>3.6</v>
      </c>
      <c r="N145">
        <f>IF(AND(ROW()&gt;'Uusi auto'!D$21,ROW()&lt;AA$4),'Uusi auto'!D$7,0)</f>
        <v>3.6</v>
      </c>
      <c r="O145">
        <f>IF(AND(ROW()&gt;'Uusi auto'!E$21,ROW()&lt;AB$4),'Uusi auto'!E$7,0)</f>
        <v>3.6</v>
      </c>
      <c r="P145">
        <f>IF(AND(ROW()&gt;'Uusi auto'!F$21,ROW()&lt;AC$4),'Uusi auto'!F$7,0)</f>
        <v>3.6</v>
      </c>
      <c r="Q145">
        <f t="shared" si="11"/>
        <v>14.4</v>
      </c>
      <c r="S145" cm="1">
        <f t="array" ref="S145">IF(AND($Q145&gt;11,Taulukko2[Kohde]=Aikataulu!M$1),"SKIP",Aikataulu!M145)</f>
        <v>3.6</v>
      </c>
      <c r="T145" cm="1">
        <f t="array" ref="T145">IF(AND($Q145&gt;11,Taulukko2[Matalin prioriteetti]=Aikataulu!N$1),"SKIP",Aikataulu!N145)</f>
        <v>3.6</v>
      </c>
      <c r="U145" t="str" cm="1">
        <f t="array" ref="U145">IF(AND($Q145&gt;11,Taulukko2[Kohde]=Aikataulu!O$1),"SKIP",Aikataulu!O145)</f>
        <v>SKIP</v>
      </c>
      <c r="V145" cm="1">
        <f t="array" ref="V145">IF(AND($Q145&gt;11,Taulukko2[Matalin prioriteetti]=Aikataulu!P$1),"SKIP",Aikataulu!P145)</f>
        <v>3.6</v>
      </c>
      <c r="W145">
        <f t="shared" si="12"/>
        <v>10.8</v>
      </c>
    </row>
    <row r="146" spans="1:23" x14ac:dyDescent="0.35">
      <c r="A146">
        <f>IF(AND(ROW()&gt;'Uusi auto'!C$21,ROW()&lt;'Uusi auto'!C$23),'Uusi auto'!C$7,0)</f>
        <v>3.6</v>
      </c>
      <c r="B146">
        <f>IF(AND(ROW()&gt;'Uusi auto'!D$21,ROW()&lt;'Uusi auto'!D$23),'Uusi auto'!D$7,0)</f>
        <v>3.6</v>
      </c>
      <c r="C146">
        <f>IF(AND(ROW()&gt;'Uusi auto'!E$21,ROW()&lt;'Uusi auto'!E$23),'Uusi auto'!E$7,0)</f>
        <v>3.6</v>
      </c>
      <c r="D146" s="48">
        <f>IF(AND(ROW()&gt;'Uusi auto'!F$21,ROW()&lt;'Uusi auto'!F$23),'Uusi auto'!F$7,0)</f>
        <v>3.6</v>
      </c>
      <c r="E146">
        <f t="shared" si="9"/>
        <v>14.4</v>
      </c>
      <c r="G146" cm="1">
        <f t="array" ref="G146">IF(AND($E146&gt;11,Taulukko2[Kohde]=Aikataulu!A$1),"SKIP",Aikataulu!A146)</f>
        <v>3.6</v>
      </c>
      <c r="H146" cm="1">
        <f t="array" ref="H146">IF(AND($E146&gt;11,Taulukko2[Matalin prioriteetti]=Aikataulu!B$1),"SKIP",Aikataulu!B146)</f>
        <v>3.6</v>
      </c>
      <c r="I146" t="str" cm="1">
        <f t="array" ref="I146">IF(AND($E146&gt;11,Taulukko2[Kohde]=Aikataulu!C$1),"SKIP",Aikataulu!C146)</f>
        <v>SKIP</v>
      </c>
      <c r="J146" cm="1">
        <f t="array" ref="J146">IF(AND($E146&gt;11,Taulukko2[Kohde]=Aikataulu!D$1),"SKIP",Aikataulu!D146)</f>
        <v>3.6</v>
      </c>
      <c r="K146">
        <f t="shared" si="10"/>
        <v>10.8</v>
      </c>
      <c r="M146">
        <f>IF(AND(ROW()&gt;'Uusi auto'!C$21,ROW()&lt;Z$4),'Uusi auto'!C$7,0)</f>
        <v>3.6</v>
      </c>
      <c r="N146">
        <f>IF(AND(ROW()&gt;'Uusi auto'!D$21,ROW()&lt;AA$4),'Uusi auto'!D$7,0)</f>
        <v>3.6</v>
      </c>
      <c r="O146">
        <f>IF(AND(ROW()&gt;'Uusi auto'!E$21,ROW()&lt;AB$4),'Uusi auto'!E$7,0)</f>
        <v>3.6</v>
      </c>
      <c r="P146">
        <f>IF(AND(ROW()&gt;'Uusi auto'!F$21,ROW()&lt;AC$4),'Uusi auto'!F$7,0)</f>
        <v>3.6</v>
      </c>
      <c r="Q146">
        <f t="shared" si="11"/>
        <v>14.4</v>
      </c>
      <c r="S146" cm="1">
        <f t="array" ref="S146">IF(AND($Q146&gt;11,Taulukko2[Kohde]=Aikataulu!M$1),"SKIP",Aikataulu!M146)</f>
        <v>3.6</v>
      </c>
      <c r="T146" cm="1">
        <f t="array" ref="T146">IF(AND($Q146&gt;11,Taulukko2[Matalin prioriteetti]=Aikataulu!N$1),"SKIP",Aikataulu!N146)</f>
        <v>3.6</v>
      </c>
      <c r="U146" t="str" cm="1">
        <f t="array" ref="U146">IF(AND($Q146&gt;11,Taulukko2[Kohde]=Aikataulu!O$1),"SKIP",Aikataulu!O146)</f>
        <v>SKIP</v>
      </c>
      <c r="V146" cm="1">
        <f t="array" ref="V146">IF(AND($Q146&gt;11,Taulukko2[Matalin prioriteetti]=Aikataulu!P$1),"SKIP",Aikataulu!P146)</f>
        <v>3.6</v>
      </c>
      <c r="W146">
        <f t="shared" si="12"/>
        <v>10.8</v>
      </c>
    </row>
    <row r="147" spans="1:23" x14ac:dyDescent="0.35">
      <c r="A147">
        <f>IF(AND(ROW()&gt;'Uusi auto'!C$21,ROW()&lt;'Uusi auto'!C$23),'Uusi auto'!C$7,0)</f>
        <v>3.6</v>
      </c>
      <c r="B147">
        <f>IF(AND(ROW()&gt;'Uusi auto'!D$21,ROW()&lt;'Uusi auto'!D$23),'Uusi auto'!D$7,0)</f>
        <v>3.6</v>
      </c>
      <c r="C147">
        <f>IF(AND(ROW()&gt;'Uusi auto'!E$21,ROW()&lt;'Uusi auto'!E$23),'Uusi auto'!E$7,0)</f>
        <v>3.6</v>
      </c>
      <c r="D147" s="48">
        <f>IF(AND(ROW()&gt;'Uusi auto'!F$21,ROW()&lt;'Uusi auto'!F$23),'Uusi auto'!F$7,0)</f>
        <v>3.6</v>
      </c>
      <c r="E147">
        <f t="shared" si="9"/>
        <v>14.4</v>
      </c>
      <c r="G147" cm="1">
        <f t="array" ref="G147">IF(AND($E147&gt;11,Taulukko2[Kohde]=Aikataulu!A$1),"SKIP",Aikataulu!A147)</f>
        <v>3.6</v>
      </c>
      <c r="H147" cm="1">
        <f t="array" ref="H147">IF(AND($E147&gt;11,Taulukko2[Matalin prioriteetti]=Aikataulu!B$1),"SKIP",Aikataulu!B147)</f>
        <v>3.6</v>
      </c>
      <c r="I147" t="str" cm="1">
        <f t="array" ref="I147">IF(AND($E147&gt;11,Taulukko2[Kohde]=Aikataulu!C$1),"SKIP",Aikataulu!C147)</f>
        <v>SKIP</v>
      </c>
      <c r="J147" cm="1">
        <f t="array" ref="J147">IF(AND($E147&gt;11,Taulukko2[Kohde]=Aikataulu!D$1),"SKIP",Aikataulu!D147)</f>
        <v>3.6</v>
      </c>
      <c r="K147">
        <f t="shared" si="10"/>
        <v>10.8</v>
      </c>
      <c r="M147">
        <f>IF(AND(ROW()&gt;'Uusi auto'!C$21,ROW()&lt;Z$4),'Uusi auto'!C$7,0)</f>
        <v>3.6</v>
      </c>
      <c r="N147">
        <f>IF(AND(ROW()&gt;'Uusi auto'!D$21,ROW()&lt;AA$4),'Uusi auto'!D$7,0)</f>
        <v>3.6</v>
      </c>
      <c r="O147">
        <f>IF(AND(ROW()&gt;'Uusi auto'!E$21,ROW()&lt;AB$4),'Uusi auto'!E$7,0)</f>
        <v>3.6</v>
      </c>
      <c r="P147">
        <f>IF(AND(ROW()&gt;'Uusi auto'!F$21,ROW()&lt;AC$4),'Uusi auto'!F$7,0)</f>
        <v>3.6</v>
      </c>
      <c r="Q147">
        <f t="shared" si="11"/>
        <v>14.4</v>
      </c>
      <c r="S147" cm="1">
        <f t="array" ref="S147">IF(AND($Q147&gt;11,Taulukko2[Kohde]=Aikataulu!M$1),"SKIP",Aikataulu!M147)</f>
        <v>3.6</v>
      </c>
      <c r="T147" cm="1">
        <f t="array" ref="T147">IF(AND($Q147&gt;11,Taulukko2[Matalin prioriteetti]=Aikataulu!N$1),"SKIP",Aikataulu!N147)</f>
        <v>3.6</v>
      </c>
      <c r="U147" t="str" cm="1">
        <f t="array" ref="U147">IF(AND($Q147&gt;11,Taulukko2[Kohde]=Aikataulu!O$1),"SKIP",Aikataulu!O147)</f>
        <v>SKIP</v>
      </c>
      <c r="V147" cm="1">
        <f t="array" ref="V147">IF(AND($Q147&gt;11,Taulukko2[Matalin prioriteetti]=Aikataulu!P$1),"SKIP",Aikataulu!P147)</f>
        <v>3.6</v>
      </c>
      <c r="W147">
        <f t="shared" si="12"/>
        <v>10.8</v>
      </c>
    </row>
    <row r="148" spans="1:23" x14ac:dyDescent="0.35">
      <c r="A148">
        <f>IF(AND(ROW()&gt;'Uusi auto'!C$21,ROW()&lt;'Uusi auto'!C$23),'Uusi auto'!C$7,0)</f>
        <v>3.6</v>
      </c>
      <c r="B148">
        <f>IF(AND(ROW()&gt;'Uusi auto'!D$21,ROW()&lt;'Uusi auto'!D$23),'Uusi auto'!D$7,0)</f>
        <v>3.6</v>
      </c>
      <c r="C148">
        <f>IF(AND(ROW()&gt;'Uusi auto'!E$21,ROW()&lt;'Uusi auto'!E$23),'Uusi auto'!E$7,0)</f>
        <v>3.6</v>
      </c>
      <c r="D148" s="48">
        <f>IF(AND(ROW()&gt;'Uusi auto'!F$21,ROW()&lt;'Uusi auto'!F$23),'Uusi auto'!F$7,0)</f>
        <v>3.6</v>
      </c>
      <c r="E148">
        <f t="shared" si="9"/>
        <v>14.4</v>
      </c>
      <c r="G148" cm="1">
        <f t="array" ref="G148">IF(AND($E148&gt;11,Taulukko2[Kohde]=Aikataulu!A$1),"SKIP",Aikataulu!A148)</f>
        <v>3.6</v>
      </c>
      <c r="H148" cm="1">
        <f t="array" ref="H148">IF(AND($E148&gt;11,Taulukko2[Matalin prioriteetti]=Aikataulu!B$1),"SKIP",Aikataulu!B148)</f>
        <v>3.6</v>
      </c>
      <c r="I148" t="str" cm="1">
        <f t="array" ref="I148">IF(AND($E148&gt;11,Taulukko2[Kohde]=Aikataulu!C$1),"SKIP",Aikataulu!C148)</f>
        <v>SKIP</v>
      </c>
      <c r="J148" cm="1">
        <f t="array" ref="J148">IF(AND($E148&gt;11,Taulukko2[Kohde]=Aikataulu!D$1),"SKIP",Aikataulu!D148)</f>
        <v>3.6</v>
      </c>
      <c r="K148">
        <f t="shared" si="10"/>
        <v>10.8</v>
      </c>
      <c r="M148">
        <f>IF(AND(ROW()&gt;'Uusi auto'!C$21,ROW()&lt;Z$4),'Uusi auto'!C$7,0)</f>
        <v>3.6</v>
      </c>
      <c r="N148">
        <f>IF(AND(ROW()&gt;'Uusi auto'!D$21,ROW()&lt;AA$4),'Uusi auto'!D$7,0)</f>
        <v>3.6</v>
      </c>
      <c r="O148">
        <f>IF(AND(ROW()&gt;'Uusi auto'!E$21,ROW()&lt;AB$4),'Uusi auto'!E$7,0)</f>
        <v>3.6</v>
      </c>
      <c r="P148">
        <f>IF(AND(ROW()&gt;'Uusi auto'!F$21,ROW()&lt;AC$4),'Uusi auto'!F$7,0)</f>
        <v>3.6</v>
      </c>
      <c r="Q148">
        <f t="shared" si="11"/>
        <v>14.4</v>
      </c>
      <c r="S148" cm="1">
        <f t="array" ref="S148">IF(AND($Q148&gt;11,Taulukko2[Kohde]=Aikataulu!M$1),"SKIP",Aikataulu!M148)</f>
        <v>3.6</v>
      </c>
      <c r="T148" cm="1">
        <f t="array" ref="T148">IF(AND($Q148&gt;11,Taulukko2[Matalin prioriteetti]=Aikataulu!N$1),"SKIP",Aikataulu!N148)</f>
        <v>3.6</v>
      </c>
      <c r="U148" t="str" cm="1">
        <f t="array" ref="U148">IF(AND($Q148&gt;11,Taulukko2[Kohde]=Aikataulu!O$1),"SKIP",Aikataulu!O148)</f>
        <v>SKIP</v>
      </c>
      <c r="V148" cm="1">
        <f t="array" ref="V148">IF(AND($Q148&gt;11,Taulukko2[Matalin prioriteetti]=Aikataulu!P$1),"SKIP",Aikataulu!P148)</f>
        <v>3.6</v>
      </c>
      <c r="W148">
        <f t="shared" si="12"/>
        <v>10.8</v>
      </c>
    </row>
    <row r="149" spans="1:23" x14ac:dyDescent="0.35">
      <c r="A149">
        <f>IF(AND(ROW()&gt;'Uusi auto'!C$21,ROW()&lt;'Uusi auto'!C$23),'Uusi auto'!C$7,0)</f>
        <v>3.6</v>
      </c>
      <c r="B149">
        <f>IF(AND(ROW()&gt;'Uusi auto'!D$21,ROW()&lt;'Uusi auto'!D$23),'Uusi auto'!D$7,0)</f>
        <v>3.6</v>
      </c>
      <c r="C149">
        <f>IF(AND(ROW()&gt;'Uusi auto'!E$21,ROW()&lt;'Uusi auto'!E$23),'Uusi auto'!E$7,0)</f>
        <v>3.6</v>
      </c>
      <c r="D149" s="48">
        <f>IF(AND(ROW()&gt;'Uusi auto'!F$21,ROW()&lt;'Uusi auto'!F$23),'Uusi auto'!F$7,0)</f>
        <v>3.6</v>
      </c>
      <c r="E149">
        <f t="shared" si="9"/>
        <v>14.4</v>
      </c>
      <c r="G149" cm="1">
        <f t="array" ref="G149">IF(AND($E149&gt;11,Taulukko2[Kohde]=Aikataulu!A$1),"SKIP",Aikataulu!A149)</f>
        <v>3.6</v>
      </c>
      <c r="H149" cm="1">
        <f t="array" ref="H149">IF(AND($E149&gt;11,Taulukko2[Matalin prioriteetti]=Aikataulu!B$1),"SKIP",Aikataulu!B149)</f>
        <v>3.6</v>
      </c>
      <c r="I149" t="str" cm="1">
        <f t="array" ref="I149">IF(AND($E149&gt;11,Taulukko2[Kohde]=Aikataulu!C$1),"SKIP",Aikataulu!C149)</f>
        <v>SKIP</v>
      </c>
      <c r="J149" cm="1">
        <f t="array" ref="J149">IF(AND($E149&gt;11,Taulukko2[Kohde]=Aikataulu!D$1),"SKIP",Aikataulu!D149)</f>
        <v>3.6</v>
      </c>
      <c r="K149">
        <f t="shared" si="10"/>
        <v>10.8</v>
      </c>
      <c r="M149">
        <f>IF(AND(ROW()&gt;'Uusi auto'!C$21,ROW()&lt;Z$4),'Uusi auto'!C$7,0)</f>
        <v>3.6</v>
      </c>
      <c r="N149">
        <f>IF(AND(ROW()&gt;'Uusi auto'!D$21,ROW()&lt;AA$4),'Uusi auto'!D$7,0)</f>
        <v>3.6</v>
      </c>
      <c r="O149">
        <f>IF(AND(ROW()&gt;'Uusi auto'!E$21,ROW()&lt;AB$4),'Uusi auto'!E$7,0)</f>
        <v>3.6</v>
      </c>
      <c r="P149">
        <f>IF(AND(ROW()&gt;'Uusi auto'!F$21,ROW()&lt;AC$4),'Uusi auto'!F$7,0)</f>
        <v>3.6</v>
      </c>
      <c r="Q149">
        <f t="shared" si="11"/>
        <v>14.4</v>
      </c>
      <c r="S149" cm="1">
        <f t="array" ref="S149">IF(AND($Q149&gt;11,Taulukko2[Kohde]=Aikataulu!M$1),"SKIP",Aikataulu!M149)</f>
        <v>3.6</v>
      </c>
      <c r="T149" cm="1">
        <f t="array" ref="T149">IF(AND($Q149&gt;11,Taulukko2[Matalin prioriteetti]=Aikataulu!N$1),"SKIP",Aikataulu!N149)</f>
        <v>3.6</v>
      </c>
      <c r="U149" t="str" cm="1">
        <f t="array" ref="U149">IF(AND($Q149&gt;11,Taulukko2[Kohde]=Aikataulu!O$1),"SKIP",Aikataulu!O149)</f>
        <v>SKIP</v>
      </c>
      <c r="V149" cm="1">
        <f t="array" ref="V149">IF(AND($Q149&gt;11,Taulukko2[Matalin prioriteetti]=Aikataulu!P$1),"SKIP",Aikataulu!P149)</f>
        <v>3.6</v>
      </c>
      <c r="W149">
        <f t="shared" si="12"/>
        <v>10.8</v>
      </c>
    </row>
    <row r="150" spans="1:23" x14ac:dyDescent="0.35">
      <c r="A150">
        <f>IF(AND(ROW()&gt;'Uusi auto'!C$21,ROW()&lt;'Uusi auto'!C$23),'Uusi auto'!C$7,0)</f>
        <v>3.6</v>
      </c>
      <c r="B150">
        <f>IF(AND(ROW()&gt;'Uusi auto'!D$21,ROW()&lt;'Uusi auto'!D$23),'Uusi auto'!D$7,0)</f>
        <v>3.6</v>
      </c>
      <c r="C150">
        <f>IF(AND(ROW()&gt;'Uusi auto'!E$21,ROW()&lt;'Uusi auto'!E$23),'Uusi auto'!E$7,0)</f>
        <v>3.6</v>
      </c>
      <c r="D150" s="48">
        <f>IF(AND(ROW()&gt;'Uusi auto'!F$21,ROW()&lt;'Uusi auto'!F$23),'Uusi auto'!F$7,0)</f>
        <v>3.6</v>
      </c>
      <c r="E150">
        <f t="shared" si="9"/>
        <v>14.4</v>
      </c>
      <c r="G150" cm="1">
        <f t="array" ref="G150">IF(AND($E150&gt;11,Taulukko2[Kohde]=Aikataulu!A$1),"SKIP",Aikataulu!A150)</f>
        <v>3.6</v>
      </c>
      <c r="H150" cm="1">
        <f t="array" ref="H150">IF(AND($E150&gt;11,Taulukko2[Matalin prioriteetti]=Aikataulu!B$1),"SKIP",Aikataulu!B150)</f>
        <v>3.6</v>
      </c>
      <c r="I150" t="str" cm="1">
        <f t="array" ref="I150">IF(AND($E150&gt;11,Taulukko2[Kohde]=Aikataulu!C$1),"SKIP",Aikataulu!C150)</f>
        <v>SKIP</v>
      </c>
      <c r="J150" cm="1">
        <f t="array" ref="J150">IF(AND($E150&gt;11,Taulukko2[Kohde]=Aikataulu!D$1),"SKIP",Aikataulu!D150)</f>
        <v>3.6</v>
      </c>
      <c r="K150">
        <f t="shared" si="10"/>
        <v>10.8</v>
      </c>
      <c r="M150">
        <f>IF(AND(ROW()&gt;'Uusi auto'!C$21,ROW()&lt;Z$4),'Uusi auto'!C$7,0)</f>
        <v>3.6</v>
      </c>
      <c r="N150">
        <f>IF(AND(ROW()&gt;'Uusi auto'!D$21,ROW()&lt;AA$4),'Uusi auto'!D$7,0)</f>
        <v>3.6</v>
      </c>
      <c r="O150">
        <f>IF(AND(ROW()&gt;'Uusi auto'!E$21,ROW()&lt;AB$4),'Uusi auto'!E$7,0)</f>
        <v>3.6</v>
      </c>
      <c r="P150">
        <f>IF(AND(ROW()&gt;'Uusi auto'!F$21,ROW()&lt;AC$4),'Uusi auto'!F$7,0)</f>
        <v>3.6</v>
      </c>
      <c r="Q150">
        <f t="shared" si="11"/>
        <v>14.4</v>
      </c>
      <c r="S150" cm="1">
        <f t="array" ref="S150">IF(AND($Q150&gt;11,Taulukko2[Kohde]=Aikataulu!M$1),"SKIP",Aikataulu!M150)</f>
        <v>3.6</v>
      </c>
      <c r="T150" cm="1">
        <f t="array" ref="T150">IF(AND($Q150&gt;11,Taulukko2[Matalin prioriteetti]=Aikataulu!N$1),"SKIP",Aikataulu!N150)</f>
        <v>3.6</v>
      </c>
      <c r="U150" t="str" cm="1">
        <f t="array" ref="U150">IF(AND($Q150&gt;11,Taulukko2[Kohde]=Aikataulu!O$1),"SKIP",Aikataulu!O150)</f>
        <v>SKIP</v>
      </c>
      <c r="V150" cm="1">
        <f t="array" ref="V150">IF(AND($Q150&gt;11,Taulukko2[Matalin prioriteetti]=Aikataulu!P$1),"SKIP",Aikataulu!P150)</f>
        <v>3.6</v>
      </c>
      <c r="W150">
        <f t="shared" si="12"/>
        <v>10.8</v>
      </c>
    </row>
    <row r="151" spans="1:23" x14ac:dyDescent="0.35">
      <c r="A151">
        <f>IF(AND(ROW()&gt;'Uusi auto'!C$21,ROW()&lt;'Uusi auto'!C$23),'Uusi auto'!C$7,0)</f>
        <v>0</v>
      </c>
      <c r="B151">
        <f>IF(AND(ROW()&gt;'Uusi auto'!D$21,ROW()&lt;'Uusi auto'!D$23),'Uusi auto'!D$7,0)</f>
        <v>3.6</v>
      </c>
      <c r="C151">
        <f>IF(AND(ROW()&gt;'Uusi auto'!E$21,ROW()&lt;'Uusi auto'!E$23),'Uusi auto'!E$7,0)</f>
        <v>3.6</v>
      </c>
      <c r="D151">
        <f>IF(AND(ROW()&gt;'Uusi auto'!F$21,ROW()&lt;'Uusi auto'!F$23),'Uusi auto'!F$7,0)</f>
        <v>3.6</v>
      </c>
      <c r="E151">
        <f t="shared" si="9"/>
        <v>10.8</v>
      </c>
      <c r="G151" cm="1">
        <f t="array" ref="G151">IF(AND($E151&gt;11,Taulukko2[Kohde]=Aikataulu!A$1),"SKIP",Aikataulu!A151)</f>
        <v>0</v>
      </c>
      <c r="H151" cm="1">
        <f t="array" ref="H151">IF(AND($E151&gt;11,Taulukko2[Matalin prioriteetti]=Aikataulu!B$1),"SKIP",Aikataulu!B151)</f>
        <v>3.6</v>
      </c>
      <c r="I151" cm="1">
        <f t="array" ref="I151">IF(AND($E151&gt;11,Taulukko2[Kohde]=Aikataulu!C$1),"SKIP",Aikataulu!C151)</f>
        <v>3.6</v>
      </c>
      <c r="J151" cm="1">
        <f t="array" ref="J151">IF(AND($E151&gt;11,Taulukko2[Kohde]=Aikataulu!D$1),"SKIP",Aikataulu!D151)</f>
        <v>3.6</v>
      </c>
      <c r="K151">
        <f t="shared" si="10"/>
        <v>10.8</v>
      </c>
      <c r="M151">
        <f>IF(AND(ROW()&gt;'Uusi auto'!C$21,ROW()&lt;Z$4),'Uusi auto'!C$7,0)</f>
        <v>0</v>
      </c>
      <c r="N151">
        <f>IF(AND(ROW()&gt;'Uusi auto'!D$21,ROW()&lt;AA$4),'Uusi auto'!D$7,0)</f>
        <v>3.6</v>
      </c>
      <c r="O151">
        <f>IF(AND(ROW()&gt;'Uusi auto'!E$21,ROW()&lt;AB$4),'Uusi auto'!E$7,0)</f>
        <v>3.6</v>
      </c>
      <c r="P151">
        <f>IF(AND(ROW()&gt;'Uusi auto'!F$21,ROW()&lt;AC$4),'Uusi auto'!F$7,0)</f>
        <v>3.6</v>
      </c>
      <c r="Q151">
        <f t="shared" si="11"/>
        <v>10.8</v>
      </c>
      <c r="S151" cm="1">
        <f t="array" ref="S151">IF(AND($Q151&gt;11,Taulukko2[Kohde]=Aikataulu!M$1),"SKIP",Aikataulu!M151)</f>
        <v>0</v>
      </c>
      <c r="T151" cm="1">
        <f t="array" ref="T151">IF(AND($Q151&gt;11,Taulukko2[Matalin prioriteetti]=Aikataulu!N$1),"SKIP",Aikataulu!N151)</f>
        <v>3.6</v>
      </c>
      <c r="U151" cm="1">
        <f t="array" ref="U151">IF(AND($Q151&gt;11,Taulukko2[Kohde]=Aikataulu!O$1),"SKIP",Aikataulu!O151)</f>
        <v>3.6</v>
      </c>
      <c r="V151" cm="1">
        <f t="array" ref="V151">IF(AND($Q151&gt;11,Taulukko2[Matalin prioriteetti]=Aikataulu!P$1),"SKIP",Aikataulu!P151)</f>
        <v>3.6</v>
      </c>
      <c r="W151">
        <f t="shared" si="12"/>
        <v>10.8</v>
      </c>
    </row>
    <row r="152" spans="1:23" x14ac:dyDescent="0.35">
      <c r="A152">
        <f>IF(AND(ROW()&gt;'Uusi auto'!C$21,ROW()&lt;'Uusi auto'!C$23),'Uusi auto'!C$7,0)</f>
        <v>0</v>
      </c>
      <c r="B152">
        <f>IF(AND(ROW()&gt;'Uusi auto'!D$21,ROW()&lt;'Uusi auto'!D$23),'Uusi auto'!D$7,0)</f>
        <v>3.6</v>
      </c>
      <c r="C152">
        <f>IF(AND(ROW()&gt;'Uusi auto'!E$21,ROW()&lt;'Uusi auto'!E$23),'Uusi auto'!E$7,0)</f>
        <v>3.6</v>
      </c>
      <c r="D152">
        <f>IF(AND(ROW()&gt;'Uusi auto'!F$21,ROW()&lt;'Uusi auto'!F$23),'Uusi auto'!F$7,0)</f>
        <v>3.6</v>
      </c>
      <c r="E152">
        <f t="shared" si="9"/>
        <v>10.8</v>
      </c>
      <c r="G152" cm="1">
        <f t="array" ref="G152">IF(AND($E152&gt;11,Taulukko2[Kohde]=Aikataulu!A$1),"SKIP",Aikataulu!A152)</f>
        <v>0</v>
      </c>
      <c r="H152" cm="1">
        <f t="array" ref="H152">IF(AND($E152&gt;11,Taulukko2[Matalin prioriteetti]=Aikataulu!B$1),"SKIP",Aikataulu!B152)</f>
        <v>3.6</v>
      </c>
      <c r="I152" cm="1">
        <f t="array" ref="I152">IF(AND($E152&gt;11,Taulukko2[Kohde]=Aikataulu!C$1),"SKIP",Aikataulu!C152)</f>
        <v>3.6</v>
      </c>
      <c r="J152" cm="1">
        <f t="array" ref="J152">IF(AND($E152&gt;11,Taulukko2[Kohde]=Aikataulu!D$1),"SKIP",Aikataulu!D152)</f>
        <v>3.6</v>
      </c>
      <c r="K152">
        <f t="shared" si="10"/>
        <v>10.8</v>
      </c>
      <c r="M152">
        <f>IF(AND(ROW()&gt;'Uusi auto'!C$21,ROW()&lt;Z$4),'Uusi auto'!C$7,0)</f>
        <v>0</v>
      </c>
      <c r="N152">
        <f>IF(AND(ROW()&gt;'Uusi auto'!D$21,ROW()&lt;AA$4),'Uusi auto'!D$7,0)</f>
        <v>3.6</v>
      </c>
      <c r="O152">
        <f>IF(AND(ROW()&gt;'Uusi auto'!E$21,ROW()&lt;AB$4),'Uusi auto'!E$7,0)</f>
        <v>3.6</v>
      </c>
      <c r="P152">
        <f>IF(AND(ROW()&gt;'Uusi auto'!F$21,ROW()&lt;AC$4),'Uusi auto'!F$7,0)</f>
        <v>3.6</v>
      </c>
      <c r="Q152">
        <f t="shared" si="11"/>
        <v>10.8</v>
      </c>
      <c r="S152" cm="1">
        <f t="array" ref="S152">IF(AND($Q152&gt;11,Taulukko2[Kohde]=Aikataulu!M$1),"SKIP",Aikataulu!M152)</f>
        <v>0</v>
      </c>
      <c r="T152" cm="1">
        <f t="array" ref="T152">IF(AND($Q152&gt;11,Taulukko2[Matalin prioriteetti]=Aikataulu!N$1),"SKIP",Aikataulu!N152)</f>
        <v>3.6</v>
      </c>
      <c r="U152" cm="1">
        <f t="array" ref="U152">IF(AND($Q152&gt;11,Taulukko2[Kohde]=Aikataulu!O$1),"SKIP",Aikataulu!O152)</f>
        <v>3.6</v>
      </c>
      <c r="V152" cm="1">
        <f t="array" ref="V152">IF(AND($Q152&gt;11,Taulukko2[Matalin prioriteetti]=Aikataulu!P$1),"SKIP",Aikataulu!P152)</f>
        <v>3.6</v>
      </c>
      <c r="W152">
        <f t="shared" si="12"/>
        <v>10.8</v>
      </c>
    </row>
    <row r="153" spans="1:23" x14ac:dyDescent="0.35">
      <c r="A153">
        <f>IF(AND(ROW()&gt;'Uusi auto'!C$21,ROW()&lt;'Uusi auto'!C$23),'Uusi auto'!C$7,0)</f>
        <v>0</v>
      </c>
      <c r="B153">
        <f>IF(AND(ROW()&gt;'Uusi auto'!D$21,ROW()&lt;'Uusi auto'!D$23),'Uusi auto'!D$7,0)</f>
        <v>3.6</v>
      </c>
      <c r="C153">
        <f>IF(AND(ROW()&gt;'Uusi auto'!E$21,ROW()&lt;'Uusi auto'!E$23),'Uusi auto'!E$7,0)</f>
        <v>3.6</v>
      </c>
      <c r="D153">
        <f>IF(AND(ROW()&gt;'Uusi auto'!F$21,ROW()&lt;'Uusi auto'!F$23),'Uusi auto'!F$7,0)</f>
        <v>3.6</v>
      </c>
      <c r="E153">
        <f t="shared" si="9"/>
        <v>10.8</v>
      </c>
      <c r="G153" cm="1">
        <f t="array" ref="G153">IF(AND($E153&gt;11,Taulukko2[Kohde]=Aikataulu!A$1),"SKIP",Aikataulu!A153)</f>
        <v>0</v>
      </c>
      <c r="H153" cm="1">
        <f t="array" ref="H153">IF(AND($E153&gt;11,Taulukko2[Matalin prioriteetti]=Aikataulu!B$1),"SKIP",Aikataulu!B153)</f>
        <v>3.6</v>
      </c>
      <c r="I153" cm="1">
        <f t="array" ref="I153">IF(AND($E153&gt;11,Taulukko2[Kohde]=Aikataulu!C$1),"SKIP",Aikataulu!C153)</f>
        <v>3.6</v>
      </c>
      <c r="J153" cm="1">
        <f t="array" ref="J153">IF(AND($E153&gt;11,Taulukko2[Kohde]=Aikataulu!D$1),"SKIP",Aikataulu!D153)</f>
        <v>3.6</v>
      </c>
      <c r="K153">
        <f t="shared" si="10"/>
        <v>10.8</v>
      </c>
      <c r="M153">
        <f>IF(AND(ROW()&gt;'Uusi auto'!C$21,ROW()&lt;Z$4),'Uusi auto'!C$7,0)</f>
        <v>0</v>
      </c>
      <c r="N153">
        <f>IF(AND(ROW()&gt;'Uusi auto'!D$21,ROW()&lt;AA$4),'Uusi auto'!D$7,0)</f>
        <v>3.6</v>
      </c>
      <c r="O153">
        <f>IF(AND(ROW()&gt;'Uusi auto'!E$21,ROW()&lt;AB$4),'Uusi auto'!E$7,0)</f>
        <v>3.6</v>
      </c>
      <c r="P153">
        <f>IF(AND(ROW()&gt;'Uusi auto'!F$21,ROW()&lt;AC$4),'Uusi auto'!F$7,0)</f>
        <v>3.6</v>
      </c>
      <c r="Q153">
        <f t="shared" si="11"/>
        <v>10.8</v>
      </c>
      <c r="S153" cm="1">
        <f t="array" ref="S153">IF(AND($Q153&gt;11,Taulukko2[Kohde]=Aikataulu!M$1),"SKIP",Aikataulu!M153)</f>
        <v>0</v>
      </c>
      <c r="T153" cm="1">
        <f t="array" ref="T153">IF(AND($Q153&gt;11,Taulukko2[Matalin prioriteetti]=Aikataulu!N$1),"SKIP",Aikataulu!N153)</f>
        <v>3.6</v>
      </c>
      <c r="U153" cm="1">
        <f t="array" ref="U153">IF(AND($Q153&gt;11,Taulukko2[Kohde]=Aikataulu!O$1),"SKIP",Aikataulu!O153)</f>
        <v>3.6</v>
      </c>
      <c r="V153" cm="1">
        <f t="array" ref="V153">IF(AND($Q153&gt;11,Taulukko2[Matalin prioriteetti]=Aikataulu!P$1),"SKIP",Aikataulu!P153)</f>
        <v>3.6</v>
      </c>
      <c r="W153">
        <f t="shared" si="12"/>
        <v>10.8</v>
      </c>
    </row>
    <row r="154" spans="1:23" x14ac:dyDescent="0.35">
      <c r="A154">
        <f>IF(AND(ROW()&gt;'Uusi auto'!C$21,ROW()&lt;'Uusi auto'!C$23),'Uusi auto'!C$7,0)</f>
        <v>0</v>
      </c>
      <c r="B154">
        <f>IF(AND(ROW()&gt;'Uusi auto'!D$21,ROW()&lt;'Uusi auto'!D$23),'Uusi auto'!D$7,0)</f>
        <v>3.6</v>
      </c>
      <c r="C154">
        <f>IF(AND(ROW()&gt;'Uusi auto'!E$21,ROW()&lt;'Uusi auto'!E$23),'Uusi auto'!E$7,0)</f>
        <v>3.6</v>
      </c>
      <c r="D154">
        <f>IF(AND(ROW()&gt;'Uusi auto'!F$21,ROW()&lt;'Uusi auto'!F$23),'Uusi auto'!F$7,0)</f>
        <v>3.6</v>
      </c>
      <c r="E154">
        <f t="shared" si="9"/>
        <v>10.8</v>
      </c>
      <c r="G154" cm="1">
        <f t="array" ref="G154">IF(AND($E154&gt;11,Taulukko2[Kohde]=Aikataulu!A$1),"SKIP",Aikataulu!A154)</f>
        <v>0</v>
      </c>
      <c r="H154" cm="1">
        <f t="array" ref="H154">IF(AND($E154&gt;11,Taulukko2[Matalin prioriteetti]=Aikataulu!B$1),"SKIP",Aikataulu!B154)</f>
        <v>3.6</v>
      </c>
      <c r="I154" cm="1">
        <f t="array" ref="I154">IF(AND($E154&gt;11,Taulukko2[Kohde]=Aikataulu!C$1),"SKIP",Aikataulu!C154)</f>
        <v>3.6</v>
      </c>
      <c r="J154" cm="1">
        <f t="array" ref="J154">IF(AND($E154&gt;11,Taulukko2[Kohde]=Aikataulu!D$1),"SKIP",Aikataulu!D154)</f>
        <v>3.6</v>
      </c>
      <c r="K154">
        <f t="shared" si="10"/>
        <v>10.8</v>
      </c>
      <c r="M154">
        <f>IF(AND(ROW()&gt;'Uusi auto'!C$21,ROW()&lt;Z$4),'Uusi auto'!C$7,0)</f>
        <v>0</v>
      </c>
      <c r="N154">
        <f>IF(AND(ROW()&gt;'Uusi auto'!D$21,ROW()&lt;AA$4),'Uusi auto'!D$7,0)</f>
        <v>3.6</v>
      </c>
      <c r="O154">
        <f>IF(AND(ROW()&gt;'Uusi auto'!E$21,ROW()&lt;AB$4),'Uusi auto'!E$7,0)</f>
        <v>3.6</v>
      </c>
      <c r="P154">
        <f>IF(AND(ROW()&gt;'Uusi auto'!F$21,ROW()&lt;AC$4),'Uusi auto'!F$7,0)</f>
        <v>3.6</v>
      </c>
      <c r="Q154">
        <f t="shared" si="11"/>
        <v>10.8</v>
      </c>
      <c r="S154" cm="1">
        <f t="array" ref="S154">IF(AND($Q154&gt;11,Taulukko2[Kohde]=Aikataulu!M$1),"SKIP",Aikataulu!M154)</f>
        <v>0</v>
      </c>
      <c r="T154" cm="1">
        <f t="array" ref="T154">IF(AND($Q154&gt;11,Taulukko2[Matalin prioriteetti]=Aikataulu!N$1),"SKIP",Aikataulu!N154)</f>
        <v>3.6</v>
      </c>
      <c r="U154" cm="1">
        <f t="array" ref="U154">IF(AND($Q154&gt;11,Taulukko2[Kohde]=Aikataulu!O$1),"SKIP",Aikataulu!O154)</f>
        <v>3.6</v>
      </c>
      <c r="V154" cm="1">
        <f t="array" ref="V154">IF(AND($Q154&gt;11,Taulukko2[Matalin prioriteetti]=Aikataulu!P$1),"SKIP",Aikataulu!P154)</f>
        <v>3.6</v>
      </c>
      <c r="W154">
        <f t="shared" si="12"/>
        <v>10.8</v>
      </c>
    </row>
    <row r="155" spans="1:23" x14ac:dyDescent="0.35">
      <c r="A155">
        <f>IF(AND(ROW()&gt;'Uusi auto'!C$21,ROW()&lt;'Uusi auto'!C$23),'Uusi auto'!C$7,0)</f>
        <v>0</v>
      </c>
      <c r="B155">
        <f>IF(AND(ROW()&gt;'Uusi auto'!D$21,ROW()&lt;'Uusi auto'!D$23),'Uusi auto'!D$7,0)</f>
        <v>3.6</v>
      </c>
      <c r="C155">
        <f>IF(AND(ROW()&gt;'Uusi auto'!E$21,ROW()&lt;'Uusi auto'!E$23),'Uusi auto'!E$7,0)</f>
        <v>3.6</v>
      </c>
      <c r="D155">
        <f>IF(AND(ROW()&gt;'Uusi auto'!F$21,ROW()&lt;'Uusi auto'!F$23),'Uusi auto'!F$7,0)</f>
        <v>3.6</v>
      </c>
      <c r="E155">
        <f t="shared" si="9"/>
        <v>10.8</v>
      </c>
      <c r="G155" cm="1">
        <f t="array" ref="G155">IF(AND($E155&gt;11,Taulukko2[Kohde]=Aikataulu!A$1),"SKIP",Aikataulu!A155)</f>
        <v>0</v>
      </c>
      <c r="H155" cm="1">
        <f t="array" ref="H155">IF(AND($E155&gt;11,Taulukko2[Matalin prioriteetti]=Aikataulu!B$1),"SKIP",Aikataulu!B155)</f>
        <v>3.6</v>
      </c>
      <c r="I155" cm="1">
        <f t="array" ref="I155">IF(AND($E155&gt;11,Taulukko2[Kohde]=Aikataulu!C$1),"SKIP",Aikataulu!C155)</f>
        <v>3.6</v>
      </c>
      <c r="J155" cm="1">
        <f t="array" ref="J155">IF(AND($E155&gt;11,Taulukko2[Kohde]=Aikataulu!D$1),"SKIP",Aikataulu!D155)</f>
        <v>3.6</v>
      </c>
      <c r="K155">
        <f t="shared" si="10"/>
        <v>10.8</v>
      </c>
      <c r="M155">
        <f>IF(AND(ROW()&gt;'Uusi auto'!C$21,ROW()&lt;Z$4),'Uusi auto'!C$7,0)</f>
        <v>0</v>
      </c>
      <c r="N155">
        <f>IF(AND(ROW()&gt;'Uusi auto'!D$21,ROW()&lt;AA$4),'Uusi auto'!D$7,0)</f>
        <v>3.6</v>
      </c>
      <c r="O155">
        <f>IF(AND(ROW()&gt;'Uusi auto'!E$21,ROW()&lt;AB$4),'Uusi auto'!E$7,0)</f>
        <v>3.6</v>
      </c>
      <c r="P155">
        <f>IF(AND(ROW()&gt;'Uusi auto'!F$21,ROW()&lt;AC$4),'Uusi auto'!F$7,0)</f>
        <v>3.6</v>
      </c>
      <c r="Q155">
        <f t="shared" si="11"/>
        <v>10.8</v>
      </c>
      <c r="S155" cm="1">
        <f t="array" ref="S155">IF(AND($Q155&gt;11,Taulukko2[Kohde]=Aikataulu!M$1),"SKIP",Aikataulu!M155)</f>
        <v>0</v>
      </c>
      <c r="T155" cm="1">
        <f t="array" ref="T155">IF(AND($Q155&gt;11,Taulukko2[Matalin prioriteetti]=Aikataulu!N$1),"SKIP",Aikataulu!N155)</f>
        <v>3.6</v>
      </c>
      <c r="U155" cm="1">
        <f t="array" ref="U155">IF(AND($Q155&gt;11,Taulukko2[Kohde]=Aikataulu!O$1),"SKIP",Aikataulu!O155)</f>
        <v>3.6</v>
      </c>
      <c r="V155" cm="1">
        <f t="array" ref="V155">IF(AND($Q155&gt;11,Taulukko2[Matalin prioriteetti]=Aikataulu!P$1),"SKIP",Aikataulu!P155)</f>
        <v>3.6</v>
      </c>
      <c r="W155">
        <f t="shared" si="12"/>
        <v>10.8</v>
      </c>
    </row>
    <row r="156" spans="1:23" x14ac:dyDescent="0.35">
      <c r="A156">
        <f>IF(AND(ROW()&gt;'Uusi auto'!C$21,ROW()&lt;'Uusi auto'!C$23),'Uusi auto'!C$7,0)</f>
        <v>0</v>
      </c>
      <c r="B156">
        <f>IF(AND(ROW()&gt;'Uusi auto'!D$21,ROW()&lt;'Uusi auto'!D$23),'Uusi auto'!D$7,0)</f>
        <v>3.6</v>
      </c>
      <c r="C156">
        <f>IF(AND(ROW()&gt;'Uusi auto'!E$21,ROW()&lt;'Uusi auto'!E$23),'Uusi auto'!E$7,0)</f>
        <v>3.6</v>
      </c>
      <c r="D156">
        <f>IF(AND(ROW()&gt;'Uusi auto'!F$21,ROW()&lt;'Uusi auto'!F$23),'Uusi auto'!F$7,0)</f>
        <v>3.6</v>
      </c>
      <c r="E156">
        <f t="shared" si="9"/>
        <v>10.8</v>
      </c>
      <c r="G156" cm="1">
        <f t="array" ref="G156">IF(AND($E156&gt;11,Taulukko2[Kohde]=Aikataulu!A$1),"SKIP",Aikataulu!A156)</f>
        <v>0</v>
      </c>
      <c r="H156" cm="1">
        <f t="array" ref="H156">IF(AND($E156&gt;11,Taulukko2[Matalin prioriteetti]=Aikataulu!B$1),"SKIP",Aikataulu!B156)</f>
        <v>3.6</v>
      </c>
      <c r="I156" cm="1">
        <f t="array" ref="I156">IF(AND($E156&gt;11,Taulukko2[Kohde]=Aikataulu!C$1),"SKIP",Aikataulu!C156)</f>
        <v>3.6</v>
      </c>
      <c r="J156" cm="1">
        <f t="array" ref="J156">IF(AND($E156&gt;11,Taulukko2[Kohde]=Aikataulu!D$1),"SKIP",Aikataulu!D156)</f>
        <v>3.6</v>
      </c>
      <c r="K156">
        <f t="shared" si="10"/>
        <v>10.8</v>
      </c>
      <c r="M156">
        <f>IF(AND(ROW()&gt;'Uusi auto'!C$21,ROW()&lt;Z$4),'Uusi auto'!C$7,0)</f>
        <v>0</v>
      </c>
      <c r="N156">
        <f>IF(AND(ROW()&gt;'Uusi auto'!D$21,ROW()&lt;AA$4),'Uusi auto'!D$7,0)</f>
        <v>3.6</v>
      </c>
      <c r="O156">
        <f>IF(AND(ROW()&gt;'Uusi auto'!E$21,ROW()&lt;AB$4),'Uusi auto'!E$7,0)</f>
        <v>3.6</v>
      </c>
      <c r="P156">
        <f>IF(AND(ROW()&gt;'Uusi auto'!F$21,ROW()&lt;AC$4),'Uusi auto'!F$7,0)</f>
        <v>3.6</v>
      </c>
      <c r="Q156">
        <f t="shared" si="11"/>
        <v>10.8</v>
      </c>
      <c r="S156" cm="1">
        <f t="array" ref="S156">IF(AND($Q156&gt;11,Taulukko2[Kohde]=Aikataulu!M$1),"SKIP",Aikataulu!M156)</f>
        <v>0</v>
      </c>
      <c r="T156" cm="1">
        <f t="array" ref="T156">IF(AND($Q156&gt;11,Taulukko2[Matalin prioriteetti]=Aikataulu!N$1),"SKIP",Aikataulu!N156)</f>
        <v>3.6</v>
      </c>
      <c r="U156" cm="1">
        <f t="array" ref="U156">IF(AND($Q156&gt;11,Taulukko2[Kohde]=Aikataulu!O$1),"SKIP",Aikataulu!O156)</f>
        <v>3.6</v>
      </c>
      <c r="V156" cm="1">
        <f t="array" ref="V156">IF(AND($Q156&gt;11,Taulukko2[Matalin prioriteetti]=Aikataulu!P$1),"SKIP",Aikataulu!P156)</f>
        <v>3.6</v>
      </c>
      <c r="W156">
        <f t="shared" si="12"/>
        <v>10.8</v>
      </c>
    </row>
    <row r="157" spans="1:23" x14ac:dyDescent="0.35">
      <c r="A157">
        <f>IF(AND(ROW()&gt;'Uusi auto'!C$21,ROW()&lt;'Uusi auto'!C$23),'Uusi auto'!C$7,0)</f>
        <v>0</v>
      </c>
      <c r="B157">
        <f>IF(AND(ROW()&gt;'Uusi auto'!D$21,ROW()&lt;'Uusi auto'!D$23),'Uusi auto'!D$7,0)</f>
        <v>3.6</v>
      </c>
      <c r="C157">
        <f>IF(AND(ROW()&gt;'Uusi auto'!E$21,ROW()&lt;'Uusi auto'!E$23),'Uusi auto'!E$7,0)</f>
        <v>3.6</v>
      </c>
      <c r="D157">
        <f>IF(AND(ROW()&gt;'Uusi auto'!F$21,ROW()&lt;'Uusi auto'!F$23),'Uusi auto'!F$7,0)</f>
        <v>3.6</v>
      </c>
      <c r="E157">
        <f t="shared" si="9"/>
        <v>10.8</v>
      </c>
      <c r="G157" cm="1">
        <f t="array" ref="G157">IF(AND($E157&gt;11,Taulukko2[Kohde]=Aikataulu!A$1),"SKIP",Aikataulu!A157)</f>
        <v>0</v>
      </c>
      <c r="H157" cm="1">
        <f t="array" ref="H157">IF(AND($E157&gt;11,Taulukko2[Matalin prioriteetti]=Aikataulu!B$1),"SKIP",Aikataulu!B157)</f>
        <v>3.6</v>
      </c>
      <c r="I157" cm="1">
        <f t="array" ref="I157">IF(AND($E157&gt;11,Taulukko2[Kohde]=Aikataulu!C$1),"SKIP",Aikataulu!C157)</f>
        <v>3.6</v>
      </c>
      <c r="J157" cm="1">
        <f t="array" ref="J157">IF(AND($E157&gt;11,Taulukko2[Kohde]=Aikataulu!D$1),"SKIP",Aikataulu!D157)</f>
        <v>3.6</v>
      </c>
      <c r="K157">
        <f t="shared" si="10"/>
        <v>10.8</v>
      </c>
      <c r="M157">
        <f>IF(AND(ROW()&gt;'Uusi auto'!C$21,ROW()&lt;Z$4),'Uusi auto'!C$7,0)</f>
        <v>0</v>
      </c>
      <c r="N157">
        <f>IF(AND(ROW()&gt;'Uusi auto'!D$21,ROW()&lt;AA$4),'Uusi auto'!D$7,0)</f>
        <v>3.6</v>
      </c>
      <c r="O157">
        <f>IF(AND(ROW()&gt;'Uusi auto'!E$21,ROW()&lt;AB$4),'Uusi auto'!E$7,0)</f>
        <v>3.6</v>
      </c>
      <c r="P157">
        <f>IF(AND(ROW()&gt;'Uusi auto'!F$21,ROW()&lt;AC$4),'Uusi auto'!F$7,0)</f>
        <v>3.6</v>
      </c>
      <c r="Q157">
        <f t="shared" si="11"/>
        <v>10.8</v>
      </c>
      <c r="S157" cm="1">
        <f t="array" ref="S157">IF(AND($Q157&gt;11,Taulukko2[Kohde]=Aikataulu!M$1),"SKIP",Aikataulu!M157)</f>
        <v>0</v>
      </c>
      <c r="T157" cm="1">
        <f t="array" ref="T157">IF(AND($Q157&gt;11,Taulukko2[Matalin prioriteetti]=Aikataulu!N$1),"SKIP",Aikataulu!N157)</f>
        <v>3.6</v>
      </c>
      <c r="U157" cm="1">
        <f t="array" ref="U157">IF(AND($Q157&gt;11,Taulukko2[Kohde]=Aikataulu!O$1),"SKIP",Aikataulu!O157)</f>
        <v>3.6</v>
      </c>
      <c r="V157" cm="1">
        <f t="array" ref="V157">IF(AND($Q157&gt;11,Taulukko2[Matalin prioriteetti]=Aikataulu!P$1),"SKIP",Aikataulu!P157)</f>
        <v>3.6</v>
      </c>
      <c r="W157">
        <f t="shared" si="12"/>
        <v>10.8</v>
      </c>
    </row>
    <row r="158" spans="1:23" x14ac:dyDescent="0.35">
      <c r="A158">
        <f>IF(AND(ROW()&gt;'Uusi auto'!C$21,ROW()&lt;'Uusi auto'!C$23),'Uusi auto'!C$7,0)</f>
        <v>0</v>
      </c>
      <c r="B158">
        <f>IF(AND(ROW()&gt;'Uusi auto'!D$21,ROW()&lt;'Uusi auto'!D$23),'Uusi auto'!D$7,0)</f>
        <v>3.6</v>
      </c>
      <c r="C158">
        <f>IF(AND(ROW()&gt;'Uusi auto'!E$21,ROW()&lt;'Uusi auto'!E$23),'Uusi auto'!E$7,0)</f>
        <v>3.6</v>
      </c>
      <c r="D158">
        <f>IF(AND(ROW()&gt;'Uusi auto'!F$21,ROW()&lt;'Uusi auto'!F$23),'Uusi auto'!F$7,0)</f>
        <v>3.6</v>
      </c>
      <c r="E158">
        <f t="shared" si="9"/>
        <v>10.8</v>
      </c>
      <c r="G158" cm="1">
        <f t="array" ref="G158">IF(AND($E158&gt;11,Taulukko2[Kohde]=Aikataulu!A$1),"SKIP",Aikataulu!A158)</f>
        <v>0</v>
      </c>
      <c r="H158" cm="1">
        <f t="array" ref="H158">IF(AND($E158&gt;11,Taulukko2[Matalin prioriteetti]=Aikataulu!B$1),"SKIP",Aikataulu!B158)</f>
        <v>3.6</v>
      </c>
      <c r="I158" cm="1">
        <f t="array" ref="I158">IF(AND($E158&gt;11,Taulukko2[Kohde]=Aikataulu!C$1),"SKIP",Aikataulu!C158)</f>
        <v>3.6</v>
      </c>
      <c r="J158" cm="1">
        <f t="array" ref="J158">IF(AND($E158&gt;11,Taulukko2[Kohde]=Aikataulu!D$1),"SKIP",Aikataulu!D158)</f>
        <v>3.6</v>
      </c>
      <c r="K158">
        <f t="shared" si="10"/>
        <v>10.8</v>
      </c>
      <c r="M158">
        <f>IF(AND(ROW()&gt;'Uusi auto'!C$21,ROW()&lt;Z$4),'Uusi auto'!C$7,0)</f>
        <v>0</v>
      </c>
      <c r="N158">
        <f>IF(AND(ROW()&gt;'Uusi auto'!D$21,ROW()&lt;AA$4),'Uusi auto'!D$7,0)</f>
        <v>3.6</v>
      </c>
      <c r="O158">
        <f>IF(AND(ROW()&gt;'Uusi auto'!E$21,ROW()&lt;AB$4),'Uusi auto'!E$7,0)</f>
        <v>3.6</v>
      </c>
      <c r="P158">
        <f>IF(AND(ROW()&gt;'Uusi auto'!F$21,ROW()&lt;AC$4),'Uusi auto'!F$7,0)</f>
        <v>3.6</v>
      </c>
      <c r="Q158">
        <f t="shared" si="11"/>
        <v>10.8</v>
      </c>
      <c r="S158" cm="1">
        <f t="array" ref="S158">IF(AND($Q158&gt;11,Taulukko2[Kohde]=Aikataulu!M$1),"SKIP",Aikataulu!M158)</f>
        <v>0</v>
      </c>
      <c r="T158" cm="1">
        <f t="array" ref="T158">IF(AND($Q158&gt;11,Taulukko2[Matalin prioriteetti]=Aikataulu!N$1),"SKIP",Aikataulu!N158)</f>
        <v>3.6</v>
      </c>
      <c r="U158" cm="1">
        <f t="array" ref="U158">IF(AND($Q158&gt;11,Taulukko2[Kohde]=Aikataulu!O$1),"SKIP",Aikataulu!O158)</f>
        <v>3.6</v>
      </c>
      <c r="V158" cm="1">
        <f t="array" ref="V158">IF(AND($Q158&gt;11,Taulukko2[Matalin prioriteetti]=Aikataulu!P$1),"SKIP",Aikataulu!P158)</f>
        <v>3.6</v>
      </c>
      <c r="W158">
        <f t="shared" si="12"/>
        <v>10.8</v>
      </c>
    </row>
    <row r="159" spans="1:23" x14ac:dyDescent="0.35">
      <c r="A159">
        <f>IF(AND(ROW()&gt;'Uusi auto'!C$21,ROW()&lt;'Uusi auto'!C$23),'Uusi auto'!C$7,0)</f>
        <v>0</v>
      </c>
      <c r="B159">
        <f>IF(AND(ROW()&gt;'Uusi auto'!D$21,ROW()&lt;'Uusi auto'!D$23),'Uusi auto'!D$7,0)</f>
        <v>3.6</v>
      </c>
      <c r="C159">
        <f>IF(AND(ROW()&gt;'Uusi auto'!E$21,ROW()&lt;'Uusi auto'!E$23),'Uusi auto'!E$7,0)</f>
        <v>3.6</v>
      </c>
      <c r="D159">
        <f>IF(AND(ROW()&gt;'Uusi auto'!F$21,ROW()&lt;'Uusi auto'!F$23),'Uusi auto'!F$7,0)</f>
        <v>3.6</v>
      </c>
      <c r="E159">
        <f t="shared" si="9"/>
        <v>10.8</v>
      </c>
      <c r="G159" cm="1">
        <f t="array" ref="G159">IF(AND($E159&gt;11,Taulukko2[Kohde]=Aikataulu!A$1),"SKIP",Aikataulu!A159)</f>
        <v>0</v>
      </c>
      <c r="H159" cm="1">
        <f t="array" ref="H159">IF(AND($E159&gt;11,Taulukko2[Matalin prioriteetti]=Aikataulu!B$1),"SKIP",Aikataulu!B159)</f>
        <v>3.6</v>
      </c>
      <c r="I159" cm="1">
        <f t="array" ref="I159">IF(AND($E159&gt;11,Taulukko2[Kohde]=Aikataulu!C$1),"SKIP",Aikataulu!C159)</f>
        <v>3.6</v>
      </c>
      <c r="J159" cm="1">
        <f t="array" ref="J159">IF(AND($E159&gt;11,Taulukko2[Kohde]=Aikataulu!D$1),"SKIP",Aikataulu!D159)</f>
        <v>3.6</v>
      </c>
      <c r="K159">
        <f t="shared" si="10"/>
        <v>10.8</v>
      </c>
      <c r="M159">
        <f>IF(AND(ROW()&gt;'Uusi auto'!C$21,ROW()&lt;Z$4),'Uusi auto'!C$7,0)</f>
        <v>0</v>
      </c>
      <c r="N159">
        <f>IF(AND(ROW()&gt;'Uusi auto'!D$21,ROW()&lt;AA$4),'Uusi auto'!D$7,0)</f>
        <v>3.6</v>
      </c>
      <c r="O159">
        <f>IF(AND(ROW()&gt;'Uusi auto'!E$21,ROW()&lt;AB$4),'Uusi auto'!E$7,0)</f>
        <v>3.6</v>
      </c>
      <c r="P159">
        <f>IF(AND(ROW()&gt;'Uusi auto'!F$21,ROW()&lt;AC$4),'Uusi auto'!F$7,0)</f>
        <v>3.6</v>
      </c>
      <c r="Q159">
        <f t="shared" si="11"/>
        <v>10.8</v>
      </c>
      <c r="S159" cm="1">
        <f t="array" ref="S159">IF(AND($Q159&gt;11,Taulukko2[Kohde]=Aikataulu!M$1),"SKIP",Aikataulu!M159)</f>
        <v>0</v>
      </c>
      <c r="T159" cm="1">
        <f t="array" ref="T159">IF(AND($Q159&gt;11,Taulukko2[Matalin prioriteetti]=Aikataulu!N$1),"SKIP",Aikataulu!N159)</f>
        <v>3.6</v>
      </c>
      <c r="U159" cm="1">
        <f t="array" ref="U159">IF(AND($Q159&gt;11,Taulukko2[Kohde]=Aikataulu!O$1),"SKIP",Aikataulu!O159)</f>
        <v>3.6</v>
      </c>
      <c r="V159" cm="1">
        <f t="array" ref="V159">IF(AND($Q159&gt;11,Taulukko2[Matalin prioriteetti]=Aikataulu!P$1),"SKIP",Aikataulu!P159)</f>
        <v>3.6</v>
      </c>
      <c r="W159">
        <f t="shared" si="12"/>
        <v>10.8</v>
      </c>
    </row>
    <row r="160" spans="1:23" x14ac:dyDescent="0.35">
      <c r="A160">
        <f>IF(AND(ROW()&gt;'Uusi auto'!C$21,ROW()&lt;'Uusi auto'!C$23),'Uusi auto'!C$7,0)</f>
        <v>0</v>
      </c>
      <c r="B160">
        <f>IF(AND(ROW()&gt;'Uusi auto'!D$21,ROW()&lt;'Uusi auto'!D$23),'Uusi auto'!D$7,0)</f>
        <v>3.6</v>
      </c>
      <c r="C160">
        <f>IF(AND(ROW()&gt;'Uusi auto'!E$21,ROW()&lt;'Uusi auto'!E$23),'Uusi auto'!E$7,0)</f>
        <v>3.6</v>
      </c>
      <c r="D160">
        <f>IF(AND(ROW()&gt;'Uusi auto'!F$21,ROW()&lt;'Uusi auto'!F$23),'Uusi auto'!F$7,0)</f>
        <v>3.6</v>
      </c>
      <c r="E160">
        <f t="shared" si="9"/>
        <v>10.8</v>
      </c>
      <c r="G160" cm="1">
        <f t="array" ref="G160">IF(AND($E160&gt;11,Taulukko2[Kohde]=Aikataulu!A$1),"SKIP",Aikataulu!A160)</f>
        <v>0</v>
      </c>
      <c r="H160" cm="1">
        <f t="array" ref="H160">IF(AND($E160&gt;11,Taulukko2[Matalin prioriteetti]=Aikataulu!B$1),"SKIP",Aikataulu!B160)</f>
        <v>3.6</v>
      </c>
      <c r="I160" cm="1">
        <f t="array" ref="I160">IF(AND($E160&gt;11,Taulukko2[Kohde]=Aikataulu!C$1),"SKIP",Aikataulu!C160)</f>
        <v>3.6</v>
      </c>
      <c r="J160" cm="1">
        <f t="array" ref="J160">IF(AND($E160&gt;11,Taulukko2[Kohde]=Aikataulu!D$1),"SKIP",Aikataulu!D160)</f>
        <v>3.6</v>
      </c>
      <c r="K160">
        <f t="shared" si="10"/>
        <v>10.8</v>
      </c>
      <c r="M160">
        <f>IF(AND(ROW()&gt;'Uusi auto'!C$21,ROW()&lt;Z$4),'Uusi auto'!C$7,0)</f>
        <v>0</v>
      </c>
      <c r="N160">
        <f>IF(AND(ROW()&gt;'Uusi auto'!D$21,ROW()&lt;AA$4),'Uusi auto'!D$7,0)</f>
        <v>3.6</v>
      </c>
      <c r="O160">
        <f>IF(AND(ROW()&gt;'Uusi auto'!E$21,ROW()&lt;AB$4),'Uusi auto'!E$7,0)</f>
        <v>3.6</v>
      </c>
      <c r="P160">
        <f>IF(AND(ROW()&gt;'Uusi auto'!F$21,ROW()&lt;AC$4),'Uusi auto'!F$7,0)</f>
        <v>3.6</v>
      </c>
      <c r="Q160">
        <f t="shared" si="11"/>
        <v>10.8</v>
      </c>
      <c r="S160" cm="1">
        <f t="array" ref="S160">IF(AND($Q160&gt;11,Taulukko2[Kohde]=Aikataulu!M$1),"SKIP",Aikataulu!M160)</f>
        <v>0</v>
      </c>
      <c r="T160" cm="1">
        <f t="array" ref="T160">IF(AND($Q160&gt;11,Taulukko2[Matalin prioriteetti]=Aikataulu!N$1),"SKIP",Aikataulu!N160)</f>
        <v>3.6</v>
      </c>
      <c r="U160" cm="1">
        <f t="array" ref="U160">IF(AND($Q160&gt;11,Taulukko2[Kohde]=Aikataulu!O$1),"SKIP",Aikataulu!O160)</f>
        <v>3.6</v>
      </c>
      <c r="V160" cm="1">
        <f t="array" ref="V160">IF(AND($Q160&gt;11,Taulukko2[Matalin prioriteetti]=Aikataulu!P$1),"SKIP",Aikataulu!P160)</f>
        <v>3.6</v>
      </c>
      <c r="W160">
        <f t="shared" si="12"/>
        <v>10.8</v>
      </c>
    </row>
    <row r="161" spans="1:23" x14ac:dyDescent="0.35">
      <c r="A161">
        <f>IF(AND(ROW()&gt;'Uusi auto'!C$21,ROW()&lt;'Uusi auto'!C$23),'Uusi auto'!C$7,0)</f>
        <v>0</v>
      </c>
      <c r="B161">
        <f>IF(AND(ROW()&gt;'Uusi auto'!D$21,ROW()&lt;'Uusi auto'!D$23),'Uusi auto'!D$7,0)</f>
        <v>3.6</v>
      </c>
      <c r="C161">
        <f>IF(AND(ROW()&gt;'Uusi auto'!E$21,ROW()&lt;'Uusi auto'!E$23),'Uusi auto'!E$7,0)</f>
        <v>3.6</v>
      </c>
      <c r="D161">
        <f>IF(AND(ROW()&gt;'Uusi auto'!F$21,ROW()&lt;'Uusi auto'!F$23),'Uusi auto'!F$7,0)</f>
        <v>3.6</v>
      </c>
      <c r="E161">
        <f t="shared" si="9"/>
        <v>10.8</v>
      </c>
      <c r="G161" cm="1">
        <f t="array" ref="G161">IF(AND($E161&gt;11,Taulukko2[Kohde]=Aikataulu!A$1),"SKIP",Aikataulu!A161)</f>
        <v>0</v>
      </c>
      <c r="H161" cm="1">
        <f t="array" ref="H161">IF(AND($E161&gt;11,Taulukko2[Matalin prioriteetti]=Aikataulu!B$1),"SKIP",Aikataulu!B161)</f>
        <v>3.6</v>
      </c>
      <c r="I161" cm="1">
        <f t="array" ref="I161">IF(AND($E161&gt;11,Taulukko2[Kohde]=Aikataulu!C$1),"SKIP",Aikataulu!C161)</f>
        <v>3.6</v>
      </c>
      <c r="J161" cm="1">
        <f t="array" ref="J161">IF(AND($E161&gt;11,Taulukko2[Kohde]=Aikataulu!D$1),"SKIP",Aikataulu!D161)</f>
        <v>3.6</v>
      </c>
      <c r="K161">
        <f t="shared" si="10"/>
        <v>10.8</v>
      </c>
      <c r="M161">
        <f>IF(AND(ROW()&gt;'Uusi auto'!C$21,ROW()&lt;Z$4),'Uusi auto'!C$7,0)</f>
        <v>0</v>
      </c>
      <c r="N161">
        <f>IF(AND(ROW()&gt;'Uusi auto'!D$21,ROW()&lt;AA$4),'Uusi auto'!D$7,0)</f>
        <v>3.6</v>
      </c>
      <c r="O161">
        <f>IF(AND(ROW()&gt;'Uusi auto'!E$21,ROW()&lt;AB$4),'Uusi auto'!E$7,0)</f>
        <v>3.6</v>
      </c>
      <c r="P161">
        <f>IF(AND(ROW()&gt;'Uusi auto'!F$21,ROW()&lt;AC$4),'Uusi auto'!F$7,0)</f>
        <v>3.6</v>
      </c>
      <c r="Q161">
        <f t="shared" si="11"/>
        <v>10.8</v>
      </c>
      <c r="S161" cm="1">
        <f t="array" ref="S161">IF(AND($Q161&gt;11,Taulukko2[Kohde]=Aikataulu!M$1),"SKIP",Aikataulu!M161)</f>
        <v>0</v>
      </c>
      <c r="T161" cm="1">
        <f t="array" ref="T161">IF(AND($Q161&gt;11,Taulukko2[Matalin prioriteetti]=Aikataulu!N$1),"SKIP",Aikataulu!N161)</f>
        <v>3.6</v>
      </c>
      <c r="U161" cm="1">
        <f t="array" ref="U161">IF(AND($Q161&gt;11,Taulukko2[Kohde]=Aikataulu!O$1),"SKIP",Aikataulu!O161)</f>
        <v>3.6</v>
      </c>
      <c r="V161" cm="1">
        <f t="array" ref="V161">IF(AND($Q161&gt;11,Taulukko2[Matalin prioriteetti]=Aikataulu!P$1),"SKIP",Aikataulu!P161)</f>
        <v>3.6</v>
      </c>
      <c r="W161">
        <f t="shared" si="12"/>
        <v>10.8</v>
      </c>
    </row>
    <row r="162" spans="1:23" x14ac:dyDescent="0.35">
      <c r="A162">
        <f>IF(AND(ROW()&gt;'Uusi auto'!C$21,ROW()&lt;'Uusi auto'!C$23),'Uusi auto'!C$7,0)</f>
        <v>0</v>
      </c>
      <c r="B162">
        <f>IF(AND(ROW()&gt;'Uusi auto'!D$21,ROW()&lt;'Uusi auto'!D$23),'Uusi auto'!D$7,0)</f>
        <v>3.6</v>
      </c>
      <c r="C162">
        <f>IF(AND(ROW()&gt;'Uusi auto'!E$21,ROW()&lt;'Uusi auto'!E$23),'Uusi auto'!E$7,0)</f>
        <v>3.6</v>
      </c>
      <c r="D162">
        <f>IF(AND(ROW()&gt;'Uusi auto'!F$21,ROW()&lt;'Uusi auto'!F$23),'Uusi auto'!F$7,0)</f>
        <v>3.6</v>
      </c>
      <c r="E162">
        <f t="shared" si="9"/>
        <v>10.8</v>
      </c>
      <c r="G162" cm="1">
        <f t="array" ref="G162">IF(AND($E162&gt;11,Taulukko2[Kohde]=Aikataulu!A$1),"SKIP",Aikataulu!A162)</f>
        <v>0</v>
      </c>
      <c r="H162" cm="1">
        <f t="array" ref="H162">IF(AND($E162&gt;11,Taulukko2[Matalin prioriteetti]=Aikataulu!B$1),"SKIP",Aikataulu!B162)</f>
        <v>3.6</v>
      </c>
      <c r="I162" cm="1">
        <f t="array" ref="I162">IF(AND($E162&gt;11,Taulukko2[Kohde]=Aikataulu!C$1),"SKIP",Aikataulu!C162)</f>
        <v>3.6</v>
      </c>
      <c r="J162" cm="1">
        <f t="array" ref="J162">IF(AND($E162&gt;11,Taulukko2[Kohde]=Aikataulu!D$1),"SKIP",Aikataulu!D162)</f>
        <v>3.6</v>
      </c>
      <c r="K162">
        <f t="shared" si="10"/>
        <v>10.8</v>
      </c>
      <c r="M162">
        <f>IF(AND(ROW()&gt;'Uusi auto'!C$21,ROW()&lt;Z$4),'Uusi auto'!C$7,0)</f>
        <v>0</v>
      </c>
      <c r="N162">
        <f>IF(AND(ROW()&gt;'Uusi auto'!D$21,ROW()&lt;AA$4),'Uusi auto'!D$7,0)</f>
        <v>3.6</v>
      </c>
      <c r="O162">
        <f>IF(AND(ROW()&gt;'Uusi auto'!E$21,ROW()&lt;AB$4),'Uusi auto'!E$7,0)</f>
        <v>3.6</v>
      </c>
      <c r="P162">
        <f>IF(AND(ROW()&gt;'Uusi auto'!F$21,ROW()&lt;AC$4),'Uusi auto'!F$7,0)</f>
        <v>3.6</v>
      </c>
      <c r="Q162">
        <f t="shared" si="11"/>
        <v>10.8</v>
      </c>
      <c r="S162" cm="1">
        <f t="array" ref="S162">IF(AND($Q162&gt;11,Taulukko2[Kohde]=Aikataulu!M$1),"SKIP",Aikataulu!M162)</f>
        <v>0</v>
      </c>
      <c r="T162" cm="1">
        <f t="array" ref="T162">IF(AND($Q162&gt;11,Taulukko2[Matalin prioriteetti]=Aikataulu!N$1),"SKIP",Aikataulu!N162)</f>
        <v>3.6</v>
      </c>
      <c r="U162" cm="1">
        <f t="array" ref="U162">IF(AND($Q162&gt;11,Taulukko2[Kohde]=Aikataulu!O$1),"SKIP",Aikataulu!O162)</f>
        <v>3.6</v>
      </c>
      <c r="V162" cm="1">
        <f t="array" ref="V162">IF(AND($Q162&gt;11,Taulukko2[Matalin prioriteetti]=Aikataulu!P$1),"SKIP",Aikataulu!P162)</f>
        <v>3.6</v>
      </c>
      <c r="W162">
        <f t="shared" si="12"/>
        <v>10.8</v>
      </c>
    </row>
    <row r="163" spans="1:23" x14ac:dyDescent="0.35">
      <c r="A163">
        <f>IF(AND(ROW()&gt;'Uusi auto'!C$21,ROW()&lt;'Uusi auto'!C$23),'Uusi auto'!C$7,0)</f>
        <v>0</v>
      </c>
      <c r="B163">
        <f>IF(AND(ROW()&gt;'Uusi auto'!D$21,ROW()&lt;'Uusi auto'!D$23),'Uusi auto'!D$7,0)</f>
        <v>3.6</v>
      </c>
      <c r="C163">
        <f>IF(AND(ROW()&gt;'Uusi auto'!E$21,ROW()&lt;'Uusi auto'!E$23),'Uusi auto'!E$7,0)</f>
        <v>3.6</v>
      </c>
      <c r="D163">
        <f>IF(AND(ROW()&gt;'Uusi auto'!F$21,ROW()&lt;'Uusi auto'!F$23),'Uusi auto'!F$7,0)</f>
        <v>3.6</v>
      </c>
      <c r="E163">
        <f t="shared" si="9"/>
        <v>10.8</v>
      </c>
      <c r="G163" cm="1">
        <f t="array" ref="G163">IF(AND($E163&gt;11,Taulukko2[Kohde]=Aikataulu!A$1),"SKIP",Aikataulu!A163)</f>
        <v>0</v>
      </c>
      <c r="H163" cm="1">
        <f t="array" ref="H163">IF(AND($E163&gt;11,Taulukko2[Matalin prioriteetti]=Aikataulu!B$1),"SKIP",Aikataulu!B163)</f>
        <v>3.6</v>
      </c>
      <c r="I163" cm="1">
        <f t="array" ref="I163">IF(AND($E163&gt;11,Taulukko2[Kohde]=Aikataulu!C$1),"SKIP",Aikataulu!C163)</f>
        <v>3.6</v>
      </c>
      <c r="J163" cm="1">
        <f t="array" ref="J163">IF(AND($E163&gt;11,Taulukko2[Kohde]=Aikataulu!D$1),"SKIP",Aikataulu!D163)</f>
        <v>3.6</v>
      </c>
      <c r="K163">
        <f t="shared" si="10"/>
        <v>10.8</v>
      </c>
      <c r="M163">
        <f>IF(AND(ROW()&gt;'Uusi auto'!C$21,ROW()&lt;Z$4),'Uusi auto'!C$7,0)</f>
        <v>0</v>
      </c>
      <c r="N163">
        <f>IF(AND(ROW()&gt;'Uusi auto'!D$21,ROW()&lt;AA$4),'Uusi auto'!D$7,0)</f>
        <v>3.6</v>
      </c>
      <c r="O163">
        <f>IF(AND(ROW()&gt;'Uusi auto'!E$21,ROW()&lt;AB$4),'Uusi auto'!E$7,0)</f>
        <v>3.6</v>
      </c>
      <c r="P163">
        <f>IF(AND(ROW()&gt;'Uusi auto'!F$21,ROW()&lt;AC$4),'Uusi auto'!F$7,0)</f>
        <v>3.6</v>
      </c>
      <c r="Q163">
        <f t="shared" si="11"/>
        <v>10.8</v>
      </c>
      <c r="S163" cm="1">
        <f t="array" ref="S163">IF(AND($Q163&gt;11,Taulukko2[Kohde]=Aikataulu!M$1),"SKIP",Aikataulu!M163)</f>
        <v>0</v>
      </c>
      <c r="T163" cm="1">
        <f t="array" ref="T163">IF(AND($Q163&gt;11,Taulukko2[Matalin prioriteetti]=Aikataulu!N$1),"SKIP",Aikataulu!N163)</f>
        <v>3.6</v>
      </c>
      <c r="U163" cm="1">
        <f t="array" ref="U163">IF(AND($Q163&gt;11,Taulukko2[Kohde]=Aikataulu!O$1),"SKIP",Aikataulu!O163)</f>
        <v>3.6</v>
      </c>
      <c r="V163" cm="1">
        <f t="array" ref="V163">IF(AND($Q163&gt;11,Taulukko2[Matalin prioriteetti]=Aikataulu!P$1),"SKIP",Aikataulu!P163)</f>
        <v>3.6</v>
      </c>
      <c r="W163">
        <f t="shared" si="12"/>
        <v>10.8</v>
      </c>
    </row>
    <row r="164" spans="1:23" x14ac:dyDescent="0.35">
      <c r="A164">
        <f>IF(AND(ROW()&gt;'Uusi auto'!C$21,ROW()&lt;'Uusi auto'!C$23),'Uusi auto'!C$7,0)</f>
        <v>0</v>
      </c>
      <c r="B164">
        <f>IF(AND(ROW()&gt;'Uusi auto'!D$21,ROW()&lt;'Uusi auto'!D$23),'Uusi auto'!D$7,0)</f>
        <v>3.6</v>
      </c>
      <c r="C164">
        <f>IF(AND(ROW()&gt;'Uusi auto'!E$21,ROW()&lt;'Uusi auto'!E$23),'Uusi auto'!E$7,0)</f>
        <v>3.6</v>
      </c>
      <c r="D164">
        <f>IF(AND(ROW()&gt;'Uusi auto'!F$21,ROW()&lt;'Uusi auto'!F$23),'Uusi auto'!F$7,0)</f>
        <v>3.6</v>
      </c>
      <c r="E164">
        <f t="shared" si="9"/>
        <v>10.8</v>
      </c>
      <c r="G164" cm="1">
        <f t="array" ref="G164">IF(AND($E164&gt;11,Taulukko2[Kohde]=Aikataulu!A$1),"SKIP",Aikataulu!A164)</f>
        <v>0</v>
      </c>
      <c r="H164" cm="1">
        <f t="array" ref="H164">IF(AND($E164&gt;11,Taulukko2[Matalin prioriteetti]=Aikataulu!B$1),"SKIP",Aikataulu!B164)</f>
        <v>3.6</v>
      </c>
      <c r="I164" cm="1">
        <f t="array" ref="I164">IF(AND($E164&gt;11,Taulukko2[Kohde]=Aikataulu!C$1),"SKIP",Aikataulu!C164)</f>
        <v>3.6</v>
      </c>
      <c r="J164" cm="1">
        <f t="array" ref="J164">IF(AND($E164&gt;11,Taulukko2[Kohde]=Aikataulu!D$1),"SKIP",Aikataulu!D164)</f>
        <v>3.6</v>
      </c>
      <c r="K164">
        <f t="shared" si="10"/>
        <v>10.8</v>
      </c>
      <c r="M164">
        <f>IF(AND(ROW()&gt;'Uusi auto'!C$21,ROW()&lt;Z$4),'Uusi auto'!C$7,0)</f>
        <v>0</v>
      </c>
      <c r="N164">
        <f>IF(AND(ROW()&gt;'Uusi auto'!D$21,ROW()&lt;AA$4),'Uusi auto'!D$7,0)</f>
        <v>3.6</v>
      </c>
      <c r="O164">
        <f>IF(AND(ROW()&gt;'Uusi auto'!E$21,ROW()&lt;AB$4),'Uusi auto'!E$7,0)</f>
        <v>3.6</v>
      </c>
      <c r="P164">
        <f>IF(AND(ROW()&gt;'Uusi auto'!F$21,ROW()&lt;AC$4),'Uusi auto'!F$7,0)</f>
        <v>3.6</v>
      </c>
      <c r="Q164">
        <f t="shared" si="11"/>
        <v>10.8</v>
      </c>
      <c r="S164" cm="1">
        <f t="array" ref="S164">IF(AND($Q164&gt;11,Taulukko2[Kohde]=Aikataulu!M$1),"SKIP",Aikataulu!M164)</f>
        <v>0</v>
      </c>
      <c r="T164" cm="1">
        <f t="array" ref="T164">IF(AND($Q164&gt;11,Taulukko2[Matalin prioriteetti]=Aikataulu!N$1),"SKIP",Aikataulu!N164)</f>
        <v>3.6</v>
      </c>
      <c r="U164" cm="1">
        <f t="array" ref="U164">IF(AND($Q164&gt;11,Taulukko2[Kohde]=Aikataulu!O$1),"SKIP",Aikataulu!O164)</f>
        <v>3.6</v>
      </c>
      <c r="V164" cm="1">
        <f t="array" ref="V164">IF(AND($Q164&gt;11,Taulukko2[Matalin prioriteetti]=Aikataulu!P$1),"SKIP",Aikataulu!P164)</f>
        <v>3.6</v>
      </c>
      <c r="W164">
        <f t="shared" si="12"/>
        <v>10.8</v>
      </c>
    </row>
    <row r="165" spans="1:23" x14ac:dyDescent="0.35">
      <c r="A165">
        <f>IF(AND(ROW()&gt;'Uusi auto'!C$21,ROW()&lt;'Uusi auto'!C$23),'Uusi auto'!C$7,0)</f>
        <v>0</v>
      </c>
      <c r="B165">
        <f>IF(AND(ROW()&gt;'Uusi auto'!D$21,ROW()&lt;'Uusi auto'!D$23),'Uusi auto'!D$7,0)</f>
        <v>3.6</v>
      </c>
      <c r="C165">
        <f>IF(AND(ROW()&gt;'Uusi auto'!E$21,ROW()&lt;'Uusi auto'!E$23),'Uusi auto'!E$7,0)</f>
        <v>3.6</v>
      </c>
      <c r="D165">
        <f>IF(AND(ROW()&gt;'Uusi auto'!F$21,ROW()&lt;'Uusi auto'!F$23),'Uusi auto'!F$7,0)</f>
        <v>3.6</v>
      </c>
      <c r="E165">
        <f t="shared" si="9"/>
        <v>10.8</v>
      </c>
      <c r="G165" cm="1">
        <f t="array" ref="G165">IF(AND($E165&gt;11,Taulukko2[Kohde]=Aikataulu!A$1),"SKIP",Aikataulu!A165)</f>
        <v>0</v>
      </c>
      <c r="H165" cm="1">
        <f t="array" ref="H165">IF(AND($E165&gt;11,Taulukko2[Matalin prioriteetti]=Aikataulu!B$1),"SKIP",Aikataulu!B165)</f>
        <v>3.6</v>
      </c>
      <c r="I165" cm="1">
        <f t="array" ref="I165">IF(AND($E165&gt;11,Taulukko2[Kohde]=Aikataulu!C$1),"SKIP",Aikataulu!C165)</f>
        <v>3.6</v>
      </c>
      <c r="J165" cm="1">
        <f t="array" ref="J165">IF(AND($E165&gt;11,Taulukko2[Kohde]=Aikataulu!D$1),"SKIP",Aikataulu!D165)</f>
        <v>3.6</v>
      </c>
      <c r="K165">
        <f t="shared" si="10"/>
        <v>10.8</v>
      </c>
      <c r="M165">
        <f>IF(AND(ROW()&gt;'Uusi auto'!C$21,ROW()&lt;Z$4),'Uusi auto'!C$7,0)</f>
        <v>0</v>
      </c>
      <c r="N165">
        <f>IF(AND(ROW()&gt;'Uusi auto'!D$21,ROW()&lt;AA$4),'Uusi auto'!D$7,0)</f>
        <v>3.6</v>
      </c>
      <c r="O165">
        <f>IF(AND(ROW()&gt;'Uusi auto'!E$21,ROW()&lt;AB$4),'Uusi auto'!E$7,0)</f>
        <v>3.6</v>
      </c>
      <c r="P165">
        <f>IF(AND(ROW()&gt;'Uusi auto'!F$21,ROW()&lt;AC$4),'Uusi auto'!F$7,0)</f>
        <v>3.6</v>
      </c>
      <c r="Q165">
        <f t="shared" si="11"/>
        <v>10.8</v>
      </c>
      <c r="S165" cm="1">
        <f t="array" ref="S165">IF(AND($Q165&gt;11,Taulukko2[Kohde]=Aikataulu!M$1),"SKIP",Aikataulu!M165)</f>
        <v>0</v>
      </c>
      <c r="T165" cm="1">
        <f t="array" ref="T165">IF(AND($Q165&gt;11,Taulukko2[Matalin prioriteetti]=Aikataulu!N$1),"SKIP",Aikataulu!N165)</f>
        <v>3.6</v>
      </c>
      <c r="U165" cm="1">
        <f t="array" ref="U165">IF(AND($Q165&gt;11,Taulukko2[Kohde]=Aikataulu!O$1),"SKIP",Aikataulu!O165)</f>
        <v>3.6</v>
      </c>
      <c r="V165" cm="1">
        <f t="array" ref="V165">IF(AND($Q165&gt;11,Taulukko2[Matalin prioriteetti]=Aikataulu!P$1),"SKIP",Aikataulu!P165)</f>
        <v>3.6</v>
      </c>
      <c r="W165">
        <f t="shared" si="12"/>
        <v>10.8</v>
      </c>
    </row>
    <row r="166" spans="1:23" x14ac:dyDescent="0.35">
      <c r="A166">
        <f>IF(AND(ROW()&gt;'Uusi auto'!C$21,ROW()&lt;'Uusi auto'!C$23),'Uusi auto'!C$7,0)</f>
        <v>0</v>
      </c>
      <c r="B166">
        <f>IF(AND(ROW()&gt;'Uusi auto'!D$21,ROW()&lt;'Uusi auto'!D$23),'Uusi auto'!D$7,0)</f>
        <v>3.6</v>
      </c>
      <c r="C166">
        <f>IF(AND(ROW()&gt;'Uusi auto'!E$21,ROW()&lt;'Uusi auto'!E$23),'Uusi auto'!E$7,0)</f>
        <v>3.6</v>
      </c>
      <c r="D166">
        <f>IF(AND(ROW()&gt;'Uusi auto'!F$21,ROW()&lt;'Uusi auto'!F$23),'Uusi auto'!F$7,0)</f>
        <v>3.6</v>
      </c>
      <c r="E166">
        <f t="shared" si="9"/>
        <v>10.8</v>
      </c>
      <c r="G166" cm="1">
        <f t="array" ref="G166">IF(AND($E166&gt;11,Taulukko2[Kohde]=Aikataulu!A$1),"SKIP",Aikataulu!A166)</f>
        <v>0</v>
      </c>
      <c r="H166" cm="1">
        <f t="array" ref="H166">IF(AND($E166&gt;11,Taulukko2[Matalin prioriteetti]=Aikataulu!B$1),"SKIP",Aikataulu!B166)</f>
        <v>3.6</v>
      </c>
      <c r="I166" cm="1">
        <f t="array" ref="I166">IF(AND($E166&gt;11,Taulukko2[Kohde]=Aikataulu!C$1),"SKIP",Aikataulu!C166)</f>
        <v>3.6</v>
      </c>
      <c r="J166" cm="1">
        <f t="array" ref="J166">IF(AND($E166&gt;11,Taulukko2[Kohde]=Aikataulu!D$1),"SKIP",Aikataulu!D166)</f>
        <v>3.6</v>
      </c>
      <c r="K166">
        <f t="shared" si="10"/>
        <v>10.8</v>
      </c>
      <c r="M166">
        <f>IF(AND(ROW()&gt;'Uusi auto'!C$21,ROW()&lt;Z$4),'Uusi auto'!C$7,0)</f>
        <v>0</v>
      </c>
      <c r="N166">
        <f>IF(AND(ROW()&gt;'Uusi auto'!D$21,ROW()&lt;AA$4),'Uusi auto'!D$7,0)</f>
        <v>3.6</v>
      </c>
      <c r="O166">
        <f>IF(AND(ROW()&gt;'Uusi auto'!E$21,ROW()&lt;AB$4),'Uusi auto'!E$7,0)</f>
        <v>3.6</v>
      </c>
      <c r="P166">
        <f>IF(AND(ROW()&gt;'Uusi auto'!F$21,ROW()&lt;AC$4),'Uusi auto'!F$7,0)</f>
        <v>3.6</v>
      </c>
      <c r="Q166">
        <f t="shared" si="11"/>
        <v>10.8</v>
      </c>
      <c r="S166" cm="1">
        <f t="array" ref="S166">IF(AND($Q166&gt;11,Taulukko2[Kohde]=Aikataulu!M$1),"SKIP",Aikataulu!M166)</f>
        <v>0</v>
      </c>
      <c r="T166" cm="1">
        <f t="array" ref="T166">IF(AND($Q166&gt;11,Taulukko2[Matalin prioriteetti]=Aikataulu!N$1),"SKIP",Aikataulu!N166)</f>
        <v>3.6</v>
      </c>
      <c r="U166" cm="1">
        <f t="array" ref="U166">IF(AND($Q166&gt;11,Taulukko2[Kohde]=Aikataulu!O$1),"SKIP",Aikataulu!O166)</f>
        <v>3.6</v>
      </c>
      <c r="V166" cm="1">
        <f t="array" ref="V166">IF(AND($Q166&gt;11,Taulukko2[Matalin prioriteetti]=Aikataulu!P$1),"SKIP",Aikataulu!P166)</f>
        <v>3.6</v>
      </c>
      <c r="W166">
        <f t="shared" si="12"/>
        <v>10.8</v>
      </c>
    </row>
    <row r="167" spans="1:23" x14ac:dyDescent="0.35">
      <c r="A167">
        <f>IF(AND(ROW()&gt;'Uusi auto'!C$21,ROW()&lt;'Uusi auto'!C$23),'Uusi auto'!C$7,0)</f>
        <v>0</v>
      </c>
      <c r="B167">
        <f>IF(AND(ROW()&gt;'Uusi auto'!D$21,ROW()&lt;'Uusi auto'!D$23),'Uusi auto'!D$7,0)</f>
        <v>3.6</v>
      </c>
      <c r="C167">
        <f>IF(AND(ROW()&gt;'Uusi auto'!E$21,ROW()&lt;'Uusi auto'!E$23),'Uusi auto'!E$7,0)</f>
        <v>3.6</v>
      </c>
      <c r="D167">
        <f>IF(AND(ROW()&gt;'Uusi auto'!F$21,ROW()&lt;'Uusi auto'!F$23),'Uusi auto'!F$7,0)</f>
        <v>3.6</v>
      </c>
      <c r="E167">
        <f t="shared" si="9"/>
        <v>10.8</v>
      </c>
      <c r="G167" cm="1">
        <f t="array" ref="G167">IF(AND($E167&gt;11,Taulukko2[Kohde]=Aikataulu!A$1),"SKIP",Aikataulu!A167)</f>
        <v>0</v>
      </c>
      <c r="H167" cm="1">
        <f t="array" ref="H167">IF(AND($E167&gt;11,Taulukko2[Matalin prioriteetti]=Aikataulu!B$1),"SKIP",Aikataulu!B167)</f>
        <v>3.6</v>
      </c>
      <c r="I167" cm="1">
        <f t="array" ref="I167">IF(AND($E167&gt;11,Taulukko2[Kohde]=Aikataulu!C$1),"SKIP",Aikataulu!C167)</f>
        <v>3.6</v>
      </c>
      <c r="J167" cm="1">
        <f t="array" ref="J167">IF(AND($E167&gt;11,Taulukko2[Kohde]=Aikataulu!D$1),"SKIP",Aikataulu!D167)</f>
        <v>3.6</v>
      </c>
      <c r="K167">
        <f t="shared" si="10"/>
        <v>10.8</v>
      </c>
      <c r="M167">
        <f>IF(AND(ROW()&gt;'Uusi auto'!C$21,ROW()&lt;Z$4),'Uusi auto'!C$7,0)</f>
        <v>0</v>
      </c>
      <c r="N167">
        <f>IF(AND(ROW()&gt;'Uusi auto'!D$21,ROW()&lt;AA$4),'Uusi auto'!D$7,0)</f>
        <v>3.6</v>
      </c>
      <c r="O167">
        <f>IF(AND(ROW()&gt;'Uusi auto'!E$21,ROW()&lt;AB$4),'Uusi auto'!E$7,0)</f>
        <v>3.6</v>
      </c>
      <c r="P167">
        <f>IF(AND(ROW()&gt;'Uusi auto'!F$21,ROW()&lt;AC$4),'Uusi auto'!F$7,0)</f>
        <v>3.6</v>
      </c>
      <c r="Q167">
        <f t="shared" si="11"/>
        <v>10.8</v>
      </c>
      <c r="S167" cm="1">
        <f t="array" ref="S167">IF(AND($Q167&gt;11,Taulukko2[Kohde]=Aikataulu!M$1),"SKIP",Aikataulu!M167)</f>
        <v>0</v>
      </c>
      <c r="T167" cm="1">
        <f t="array" ref="T167">IF(AND($Q167&gt;11,Taulukko2[Matalin prioriteetti]=Aikataulu!N$1),"SKIP",Aikataulu!N167)</f>
        <v>3.6</v>
      </c>
      <c r="U167" cm="1">
        <f t="array" ref="U167">IF(AND($Q167&gt;11,Taulukko2[Kohde]=Aikataulu!O$1),"SKIP",Aikataulu!O167)</f>
        <v>3.6</v>
      </c>
      <c r="V167" cm="1">
        <f t="array" ref="V167">IF(AND($Q167&gt;11,Taulukko2[Matalin prioriteetti]=Aikataulu!P$1),"SKIP",Aikataulu!P167)</f>
        <v>3.6</v>
      </c>
      <c r="W167">
        <f t="shared" si="12"/>
        <v>10.8</v>
      </c>
    </row>
    <row r="168" spans="1:23" x14ac:dyDescent="0.35">
      <c r="A168">
        <f>IF(AND(ROW()&gt;'Uusi auto'!C$21,ROW()&lt;'Uusi auto'!C$23),'Uusi auto'!C$7,0)</f>
        <v>0</v>
      </c>
      <c r="B168">
        <f>IF(AND(ROW()&gt;'Uusi auto'!D$21,ROW()&lt;'Uusi auto'!D$23),'Uusi auto'!D$7,0)</f>
        <v>3.6</v>
      </c>
      <c r="C168">
        <f>IF(AND(ROW()&gt;'Uusi auto'!E$21,ROW()&lt;'Uusi auto'!E$23),'Uusi auto'!E$7,0)</f>
        <v>3.6</v>
      </c>
      <c r="D168">
        <f>IF(AND(ROW()&gt;'Uusi auto'!F$21,ROW()&lt;'Uusi auto'!F$23),'Uusi auto'!F$7,0)</f>
        <v>3.6</v>
      </c>
      <c r="E168">
        <f t="shared" si="9"/>
        <v>10.8</v>
      </c>
      <c r="G168" cm="1">
        <f t="array" ref="G168">IF(AND($E168&gt;11,Taulukko2[Kohde]=Aikataulu!A$1),"SKIP",Aikataulu!A168)</f>
        <v>0</v>
      </c>
      <c r="H168" cm="1">
        <f t="array" ref="H168">IF(AND($E168&gt;11,Taulukko2[Matalin prioriteetti]=Aikataulu!B$1),"SKIP",Aikataulu!B168)</f>
        <v>3.6</v>
      </c>
      <c r="I168" cm="1">
        <f t="array" ref="I168">IF(AND($E168&gt;11,Taulukko2[Kohde]=Aikataulu!C$1),"SKIP",Aikataulu!C168)</f>
        <v>3.6</v>
      </c>
      <c r="J168" cm="1">
        <f t="array" ref="J168">IF(AND($E168&gt;11,Taulukko2[Kohde]=Aikataulu!D$1),"SKIP",Aikataulu!D168)</f>
        <v>3.6</v>
      </c>
      <c r="K168">
        <f t="shared" si="10"/>
        <v>10.8</v>
      </c>
      <c r="M168">
        <f>IF(AND(ROW()&gt;'Uusi auto'!C$21,ROW()&lt;Z$4),'Uusi auto'!C$7,0)</f>
        <v>0</v>
      </c>
      <c r="N168">
        <f>IF(AND(ROW()&gt;'Uusi auto'!D$21,ROW()&lt;AA$4),'Uusi auto'!D$7,0)</f>
        <v>3.6</v>
      </c>
      <c r="O168">
        <f>IF(AND(ROW()&gt;'Uusi auto'!E$21,ROW()&lt;AB$4),'Uusi auto'!E$7,0)</f>
        <v>3.6</v>
      </c>
      <c r="P168">
        <f>IF(AND(ROW()&gt;'Uusi auto'!F$21,ROW()&lt;AC$4),'Uusi auto'!F$7,0)</f>
        <v>3.6</v>
      </c>
      <c r="Q168">
        <f t="shared" si="11"/>
        <v>10.8</v>
      </c>
      <c r="S168" cm="1">
        <f t="array" ref="S168">IF(AND($Q168&gt;11,Taulukko2[Kohde]=Aikataulu!M$1),"SKIP",Aikataulu!M168)</f>
        <v>0</v>
      </c>
      <c r="T168" cm="1">
        <f t="array" ref="T168">IF(AND($Q168&gt;11,Taulukko2[Matalin prioriteetti]=Aikataulu!N$1),"SKIP",Aikataulu!N168)</f>
        <v>3.6</v>
      </c>
      <c r="U168" cm="1">
        <f t="array" ref="U168">IF(AND($Q168&gt;11,Taulukko2[Kohde]=Aikataulu!O$1),"SKIP",Aikataulu!O168)</f>
        <v>3.6</v>
      </c>
      <c r="V168" cm="1">
        <f t="array" ref="V168">IF(AND($Q168&gt;11,Taulukko2[Matalin prioriteetti]=Aikataulu!P$1),"SKIP",Aikataulu!P168)</f>
        <v>3.6</v>
      </c>
      <c r="W168">
        <f t="shared" si="12"/>
        <v>10.8</v>
      </c>
    </row>
    <row r="169" spans="1:23" x14ac:dyDescent="0.35">
      <c r="A169">
        <f>IF(AND(ROW()&gt;'Uusi auto'!C$21,ROW()&lt;'Uusi auto'!C$23),'Uusi auto'!C$7,0)</f>
        <v>0</v>
      </c>
      <c r="B169">
        <f>IF(AND(ROW()&gt;'Uusi auto'!D$21,ROW()&lt;'Uusi auto'!D$23),'Uusi auto'!D$7,0)</f>
        <v>3.6</v>
      </c>
      <c r="C169">
        <f>IF(AND(ROW()&gt;'Uusi auto'!E$21,ROW()&lt;'Uusi auto'!E$23),'Uusi auto'!E$7,0)</f>
        <v>3.6</v>
      </c>
      <c r="D169">
        <f>IF(AND(ROW()&gt;'Uusi auto'!F$21,ROW()&lt;'Uusi auto'!F$23),'Uusi auto'!F$7,0)</f>
        <v>3.6</v>
      </c>
      <c r="E169">
        <f t="shared" si="9"/>
        <v>10.8</v>
      </c>
      <c r="G169" cm="1">
        <f t="array" ref="G169">IF(AND($E169&gt;11,Taulukko2[Kohde]=Aikataulu!A$1),"SKIP",Aikataulu!A169)</f>
        <v>0</v>
      </c>
      <c r="H169" cm="1">
        <f t="array" ref="H169">IF(AND($E169&gt;11,Taulukko2[Matalin prioriteetti]=Aikataulu!B$1),"SKIP",Aikataulu!B169)</f>
        <v>3.6</v>
      </c>
      <c r="I169" cm="1">
        <f t="array" ref="I169">IF(AND($E169&gt;11,Taulukko2[Kohde]=Aikataulu!C$1),"SKIP",Aikataulu!C169)</f>
        <v>3.6</v>
      </c>
      <c r="J169" cm="1">
        <f t="array" ref="J169">IF(AND($E169&gt;11,Taulukko2[Kohde]=Aikataulu!D$1),"SKIP",Aikataulu!D169)</f>
        <v>3.6</v>
      </c>
      <c r="K169">
        <f t="shared" si="10"/>
        <v>10.8</v>
      </c>
      <c r="M169">
        <f>IF(AND(ROW()&gt;'Uusi auto'!C$21,ROW()&lt;Z$4),'Uusi auto'!C$7,0)</f>
        <v>0</v>
      </c>
      <c r="N169">
        <f>IF(AND(ROW()&gt;'Uusi auto'!D$21,ROW()&lt;AA$4),'Uusi auto'!D$7,0)</f>
        <v>3.6</v>
      </c>
      <c r="O169">
        <f>IF(AND(ROW()&gt;'Uusi auto'!E$21,ROW()&lt;AB$4),'Uusi auto'!E$7,0)</f>
        <v>3.6</v>
      </c>
      <c r="P169">
        <f>IF(AND(ROW()&gt;'Uusi auto'!F$21,ROW()&lt;AC$4),'Uusi auto'!F$7,0)</f>
        <v>3.6</v>
      </c>
      <c r="Q169">
        <f t="shared" si="11"/>
        <v>10.8</v>
      </c>
      <c r="S169" cm="1">
        <f t="array" ref="S169">IF(AND($Q169&gt;11,Taulukko2[Kohde]=Aikataulu!M$1),"SKIP",Aikataulu!M169)</f>
        <v>0</v>
      </c>
      <c r="T169" cm="1">
        <f t="array" ref="T169">IF(AND($Q169&gt;11,Taulukko2[Matalin prioriteetti]=Aikataulu!N$1),"SKIP",Aikataulu!N169)</f>
        <v>3.6</v>
      </c>
      <c r="U169" cm="1">
        <f t="array" ref="U169">IF(AND($Q169&gt;11,Taulukko2[Kohde]=Aikataulu!O$1),"SKIP",Aikataulu!O169)</f>
        <v>3.6</v>
      </c>
      <c r="V169" cm="1">
        <f t="array" ref="V169">IF(AND($Q169&gt;11,Taulukko2[Matalin prioriteetti]=Aikataulu!P$1),"SKIP",Aikataulu!P169)</f>
        <v>3.6</v>
      </c>
      <c r="W169">
        <f t="shared" si="12"/>
        <v>10.8</v>
      </c>
    </row>
    <row r="170" spans="1:23" x14ac:dyDescent="0.35">
      <c r="A170">
        <f>IF(AND(ROW()&gt;'Uusi auto'!C$21,ROW()&lt;'Uusi auto'!C$23),'Uusi auto'!C$7,0)</f>
        <v>0</v>
      </c>
      <c r="B170">
        <f>IF(AND(ROW()&gt;'Uusi auto'!D$21,ROW()&lt;'Uusi auto'!D$23),'Uusi auto'!D$7,0)</f>
        <v>3.6</v>
      </c>
      <c r="C170">
        <f>IF(AND(ROW()&gt;'Uusi auto'!E$21,ROW()&lt;'Uusi auto'!E$23),'Uusi auto'!E$7,0)</f>
        <v>3.6</v>
      </c>
      <c r="D170">
        <f>IF(AND(ROW()&gt;'Uusi auto'!F$21,ROW()&lt;'Uusi auto'!F$23),'Uusi auto'!F$7,0)</f>
        <v>3.6</v>
      </c>
      <c r="E170">
        <f t="shared" si="9"/>
        <v>10.8</v>
      </c>
      <c r="G170" cm="1">
        <f t="array" ref="G170">IF(AND($E170&gt;11,Taulukko2[Kohde]=Aikataulu!A$1),"SKIP",Aikataulu!A170)</f>
        <v>0</v>
      </c>
      <c r="H170" cm="1">
        <f t="array" ref="H170">IF(AND($E170&gt;11,Taulukko2[Matalin prioriteetti]=Aikataulu!B$1),"SKIP",Aikataulu!B170)</f>
        <v>3.6</v>
      </c>
      <c r="I170" cm="1">
        <f t="array" ref="I170">IF(AND($E170&gt;11,Taulukko2[Kohde]=Aikataulu!C$1),"SKIP",Aikataulu!C170)</f>
        <v>3.6</v>
      </c>
      <c r="J170" cm="1">
        <f t="array" ref="J170">IF(AND($E170&gt;11,Taulukko2[Kohde]=Aikataulu!D$1),"SKIP",Aikataulu!D170)</f>
        <v>3.6</v>
      </c>
      <c r="K170">
        <f t="shared" si="10"/>
        <v>10.8</v>
      </c>
      <c r="M170">
        <f>IF(AND(ROW()&gt;'Uusi auto'!C$21,ROW()&lt;Z$4),'Uusi auto'!C$7,0)</f>
        <v>0</v>
      </c>
      <c r="N170">
        <f>IF(AND(ROW()&gt;'Uusi auto'!D$21,ROW()&lt;AA$4),'Uusi auto'!D$7,0)</f>
        <v>3.6</v>
      </c>
      <c r="O170">
        <f>IF(AND(ROW()&gt;'Uusi auto'!E$21,ROW()&lt;AB$4),'Uusi auto'!E$7,0)</f>
        <v>3.6</v>
      </c>
      <c r="P170">
        <f>IF(AND(ROW()&gt;'Uusi auto'!F$21,ROW()&lt;AC$4),'Uusi auto'!F$7,0)</f>
        <v>3.6</v>
      </c>
      <c r="Q170">
        <f t="shared" si="11"/>
        <v>10.8</v>
      </c>
      <c r="S170" cm="1">
        <f t="array" ref="S170">IF(AND($Q170&gt;11,Taulukko2[Kohde]=Aikataulu!M$1),"SKIP",Aikataulu!M170)</f>
        <v>0</v>
      </c>
      <c r="T170" cm="1">
        <f t="array" ref="T170">IF(AND($Q170&gt;11,Taulukko2[Matalin prioriteetti]=Aikataulu!N$1),"SKIP",Aikataulu!N170)</f>
        <v>3.6</v>
      </c>
      <c r="U170" cm="1">
        <f t="array" ref="U170">IF(AND($Q170&gt;11,Taulukko2[Kohde]=Aikataulu!O$1),"SKIP",Aikataulu!O170)</f>
        <v>3.6</v>
      </c>
      <c r="V170" cm="1">
        <f t="array" ref="V170">IF(AND($Q170&gt;11,Taulukko2[Matalin prioriteetti]=Aikataulu!P$1),"SKIP",Aikataulu!P170)</f>
        <v>3.6</v>
      </c>
      <c r="W170">
        <f t="shared" si="12"/>
        <v>10.8</v>
      </c>
    </row>
    <row r="171" spans="1:23" x14ac:dyDescent="0.35">
      <c r="A171">
        <f>IF(AND(ROW()&gt;'Uusi auto'!C$21,ROW()&lt;'Uusi auto'!C$23),'Uusi auto'!C$7,0)</f>
        <v>0</v>
      </c>
      <c r="B171">
        <f>IF(AND(ROW()&gt;'Uusi auto'!D$21,ROW()&lt;'Uusi auto'!D$23),'Uusi auto'!D$7,0)</f>
        <v>3.6</v>
      </c>
      <c r="C171">
        <f>IF(AND(ROW()&gt;'Uusi auto'!E$21,ROW()&lt;'Uusi auto'!E$23),'Uusi auto'!E$7,0)</f>
        <v>3.6</v>
      </c>
      <c r="D171">
        <f>IF(AND(ROW()&gt;'Uusi auto'!F$21,ROW()&lt;'Uusi auto'!F$23),'Uusi auto'!F$7,0)</f>
        <v>3.6</v>
      </c>
      <c r="E171">
        <f t="shared" si="9"/>
        <v>10.8</v>
      </c>
      <c r="G171" cm="1">
        <f t="array" ref="G171">IF(AND($E171&gt;11,Taulukko2[Kohde]=Aikataulu!A$1),"SKIP",Aikataulu!A171)</f>
        <v>0</v>
      </c>
      <c r="H171" cm="1">
        <f t="array" ref="H171">IF(AND($E171&gt;11,Taulukko2[Matalin prioriteetti]=Aikataulu!B$1),"SKIP",Aikataulu!B171)</f>
        <v>3.6</v>
      </c>
      <c r="I171" cm="1">
        <f t="array" ref="I171">IF(AND($E171&gt;11,Taulukko2[Kohde]=Aikataulu!C$1),"SKIP",Aikataulu!C171)</f>
        <v>3.6</v>
      </c>
      <c r="J171" cm="1">
        <f t="array" ref="J171">IF(AND($E171&gt;11,Taulukko2[Kohde]=Aikataulu!D$1),"SKIP",Aikataulu!D171)</f>
        <v>3.6</v>
      </c>
      <c r="K171">
        <f t="shared" si="10"/>
        <v>10.8</v>
      </c>
      <c r="M171">
        <f>IF(AND(ROW()&gt;'Uusi auto'!C$21,ROW()&lt;Z$4),'Uusi auto'!C$7,0)</f>
        <v>0</v>
      </c>
      <c r="N171">
        <f>IF(AND(ROW()&gt;'Uusi auto'!D$21,ROW()&lt;AA$4),'Uusi auto'!D$7,0)</f>
        <v>3.6</v>
      </c>
      <c r="O171">
        <f>IF(AND(ROW()&gt;'Uusi auto'!E$21,ROW()&lt;AB$4),'Uusi auto'!E$7,0)</f>
        <v>3.6</v>
      </c>
      <c r="P171">
        <f>IF(AND(ROW()&gt;'Uusi auto'!F$21,ROW()&lt;AC$4),'Uusi auto'!F$7,0)</f>
        <v>3.6</v>
      </c>
      <c r="Q171">
        <f t="shared" si="11"/>
        <v>10.8</v>
      </c>
      <c r="S171" cm="1">
        <f t="array" ref="S171">IF(AND($Q171&gt;11,Taulukko2[Kohde]=Aikataulu!M$1),"SKIP",Aikataulu!M171)</f>
        <v>0</v>
      </c>
      <c r="T171" cm="1">
        <f t="array" ref="T171">IF(AND($Q171&gt;11,Taulukko2[Matalin prioriteetti]=Aikataulu!N$1),"SKIP",Aikataulu!N171)</f>
        <v>3.6</v>
      </c>
      <c r="U171" cm="1">
        <f t="array" ref="U171">IF(AND($Q171&gt;11,Taulukko2[Kohde]=Aikataulu!O$1),"SKIP",Aikataulu!O171)</f>
        <v>3.6</v>
      </c>
      <c r="V171" cm="1">
        <f t="array" ref="V171">IF(AND($Q171&gt;11,Taulukko2[Matalin prioriteetti]=Aikataulu!P$1),"SKIP",Aikataulu!P171)</f>
        <v>3.6</v>
      </c>
      <c r="W171">
        <f t="shared" si="12"/>
        <v>10.8</v>
      </c>
    </row>
    <row r="172" spans="1:23" x14ac:dyDescent="0.35">
      <c r="A172">
        <f>IF(AND(ROW()&gt;'Uusi auto'!C$21,ROW()&lt;'Uusi auto'!C$23),'Uusi auto'!C$7,0)</f>
        <v>0</v>
      </c>
      <c r="B172">
        <f>IF(AND(ROW()&gt;'Uusi auto'!D$21,ROW()&lt;'Uusi auto'!D$23),'Uusi auto'!D$7,0)</f>
        <v>3.6</v>
      </c>
      <c r="C172">
        <f>IF(AND(ROW()&gt;'Uusi auto'!E$21,ROW()&lt;'Uusi auto'!E$23),'Uusi auto'!E$7,0)</f>
        <v>3.6</v>
      </c>
      <c r="D172">
        <f>IF(AND(ROW()&gt;'Uusi auto'!F$21,ROW()&lt;'Uusi auto'!F$23),'Uusi auto'!F$7,0)</f>
        <v>3.6</v>
      </c>
      <c r="E172">
        <f t="shared" si="9"/>
        <v>10.8</v>
      </c>
      <c r="G172" cm="1">
        <f t="array" ref="G172">IF(AND($E172&gt;11,Taulukko2[Kohde]=Aikataulu!A$1),"SKIP",Aikataulu!A172)</f>
        <v>0</v>
      </c>
      <c r="H172" cm="1">
        <f t="array" ref="H172">IF(AND($E172&gt;11,Taulukko2[Matalin prioriteetti]=Aikataulu!B$1),"SKIP",Aikataulu!B172)</f>
        <v>3.6</v>
      </c>
      <c r="I172" cm="1">
        <f t="array" ref="I172">IF(AND($E172&gt;11,Taulukko2[Kohde]=Aikataulu!C$1),"SKIP",Aikataulu!C172)</f>
        <v>3.6</v>
      </c>
      <c r="J172" cm="1">
        <f t="array" ref="J172">IF(AND($E172&gt;11,Taulukko2[Kohde]=Aikataulu!D$1),"SKIP",Aikataulu!D172)</f>
        <v>3.6</v>
      </c>
      <c r="K172">
        <f t="shared" si="10"/>
        <v>10.8</v>
      </c>
      <c r="M172">
        <f>IF(AND(ROW()&gt;'Uusi auto'!C$21,ROW()&lt;Z$4),'Uusi auto'!C$7,0)</f>
        <v>0</v>
      </c>
      <c r="N172">
        <f>IF(AND(ROW()&gt;'Uusi auto'!D$21,ROW()&lt;AA$4),'Uusi auto'!D$7,0)</f>
        <v>3.6</v>
      </c>
      <c r="O172">
        <f>IF(AND(ROW()&gt;'Uusi auto'!E$21,ROW()&lt;AB$4),'Uusi auto'!E$7,0)</f>
        <v>3.6</v>
      </c>
      <c r="P172">
        <f>IF(AND(ROW()&gt;'Uusi auto'!F$21,ROW()&lt;AC$4),'Uusi auto'!F$7,0)</f>
        <v>3.6</v>
      </c>
      <c r="Q172">
        <f t="shared" si="11"/>
        <v>10.8</v>
      </c>
      <c r="S172" cm="1">
        <f t="array" ref="S172">IF(AND($Q172&gt;11,Taulukko2[Kohde]=Aikataulu!M$1),"SKIP",Aikataulu!M172)</f>
        <v>0</v>
      </c>
      <c r="T172" cm="1">
        <f t="array" ref="T172">IF(AND($Q172&gt;11,Taulukko2[Matalin prioriteetti]=Aikataulu!N$1),"SKIP",Aikataulu!N172)</f>
        <v>3.6</v>
      </c>
      <c r="U172" cm="1">
        <f t="array" ref="U172">IF(AND($Q172&gt;11,Taulukko2[Kohde]=Aikataulu!O$1),"SKIP",Aikataulu!O172)</f>
        <v>3.6</v>
      </c>
      <c r="V172" cm="1">
        <f t="array" ref="V172">IF(AND($Q172&gt;11,Taulukko2[Matalin prioriteetti]=Aikataulu!P$1),"SKIP",Aikataulu!P172)</f>
        <v>3.6</v>
      </c>
      <c r="W172">
        <f t="shared" si="12"/>
        <v>10.8</v>
      </c>
    </row>
    <row r="173" spans="1:23" x14ac:dyDescent="0.35">
      <c r="A173">
        <f>IF(AND(ROW()&gt;'Uusi auto'!C$21,ROW()&lt;'Uusi auto'!C$23),'Uusi auto'!C$7,0)</f>
        <v>0</v>
      </c>
      <c r="B173">
        <f>IF(AND(ROW()&gt;'Uusi auto'!D$21,ROW()&lt;'Uusi auto'!D$23),'Uusi auto'!D$7,0)</f>
        <v>3.6</v>
      </c>
      <c r="C173">
        <f>IF(AND(ROW()&gt;'Uusi auto'!E$21,ROW()&lt;'Uusi auto'!E$23),'Uusi auto'!E$7,0)</f>
        <v>3.6</v>
      </c>
      <c r="D173">
        <f>IF(AND(ROW()&gt;'Uusi auto'!F$21,ROW()&lt;'Uusi auto'!F$23),'Uusi auto'!F$7,0)</f>
        <v>3.6</v>
      </c>
      <c r="E173">
        <f t="shared" si="9"/>
        <v>10.8</v>
      </c>
      <c r="G173" cm="1">
        <f t="array" ref="G173">IF(AND($E173&gt;11,Taulukko2[Kohde]=Aikataulu!A$1),"SKIP",Aikataulu!A173)</f>
        <v>0</v>
      </c>
      <c r="H173" cm="1">
        <f t="array" ref="H173">IF(AND($E173&gt;11,Taulukko2[Matalin prioriteetti]=Aikataulu!B$1),"SKIP",Aikataulu!B173)</f>
        <v>3.6</v>
      </c>
      <c r="I173" cm="1">
        <f t="array" ref="I173">IF(AND($E173&gt;11,Taulukko2[Kohde]=Aikataulu!C$1),"SKIP",Aikataulu!C173)</f>
        <v>3.6</v>
      </c>
      <c r="J173" cm="1">
        <f t="array" ref="J173">IF(AND($E173&gt;11,Taulukko2[Kohde]=Aikataulu!D$1),"SKIP",Aikataulu!D173)</f>
        <v>3.6</v>
      </c>
      <c r="K173">
        <f t="shared" si="10"/>
        <v>10.8</v>
      </c>
      <c r="M173">
        <f>IF(AND(ROW()&gt;'Uusi auto'!C$21,ROW()&lt;Z$4),'Uusi auto'!C$7,0)</f>
        <v>0</v>
      </c>
      <c r="N173">
        <f>IF(AND(ROW()&gt;'Uusi auto'!D$21,ROW()&lt;AA$4),'Uusi auto'!D$7,0)</f>
        <v>3.6</v>
      </c>
      <c r="O173">
        <f>IF(AND(ROW()&gt;'Uusi auto'!E$21,ROW()&lt;AB$4),'Uusi auto'!E$7,0)</f>
        <v>3.6</v>
      </c>
      <c r="P173">
        <f>IF(AND(ROW()&gt;'Uusi auto'!F$21,ROW()&lt;AC$4),'Uusi auto'!F$7,0)</f>
        <v>3.6</v>
      </c>
      <c r="Q173">
        <f t="shared" si="11"/>
        <v>10.8</v>
      </c>
      <c r="S173" cm="1">
        <f t="array" ref="S173">IF(AND($Q173&gt;11,Taulukko2[Kohde]=Aikataulu!M$1),"SKIP",Aikataulu!M173)</f>
        <v>0</v>
      </c>
      <c r="T173" cm="1">
        <f t="array" ref="T173">IF(AND($Q173&gt;11,Taulukko2[Matalin prioriteetti]=Aikataulu!N$1),"SKIP",Aikataulu!N173)</f>
        <v>3.6</v>
      </c>
      <c r="U173" cm="1">
        <f t="array" ref="U173">IF(AND($Q173&gt;11,Taulukko2[Kohde]=Aikataulu!O$1),"SKIP",Aikataulu!O173)</f>
        <v>3.6</v>
      </c>
      <c r="V173" cm="1">
        <f t="array" ref="V173">IF(AND($Q173&gt;11,Taulukko2[Matalin prioriteetti]=Aikataulu!P$1),"SKIP",Aikataulu!P173)</f>
        <v>3.6</v>
      </c>
      <c r="W173">
        <f t="shared" si="12"/>
        <v>10.8</v>
      </c>
    </row>
    <row r="174" spans="1:23" x14ac:dyDescent="0.35">
      <c r="A174">
        <f>IF(AND(ROW()&gt;'Uusi auto'!C$21,ROW()&lt;'Uusi auto'!C$23),'Uusi auto'!C$7,0)</f>
        <v>0</v>
      </c>
      <c r="B174">
        <f>IF(AND(ROW()&gt;'Uusi auto'!D$21,ROW()&lt;'Uusi auto'!D$23),'Uusi auto'!D$7,0)</f>
        <v>3.6</v>
      </c>
      <c r="C174">
        <f>IF(AND(ROW()&gt;'Uusi auto'!E$21,ROW()&lt;'Uusi auto'!E$23),'Uusi auto'!E$7,0)</f>
        <v>3.6</v>
      </c>
      <c r="D174">
        <f>IF(AND(ROW()&gt;'Uusi auto'!F$21,ROW()&lt;'Uusi auto'!F$23),'Uusi auto'!F$7,0)</f>
        <v>3.6</v>
      </c>
      <c r="E174">
        <f t="shared" si="9"/>
        <v>10.8</v>
      </c>
      <c r="G174" cm="1">
        <f t="array" ref="G174">IF(AND($E174&gt;11,Taulukko2[Kohde]=Aikataulu!A$1),"SKIP",Aikataulu!A174)</f>
        <v>0</v>
      </c>
      <c r="H174" cm="1">
        <f t="array" ref="H174">IF(AND($E174&gt;11,Taulukko2[Matalin prioriteetti]=Aikataulu!B$1),"SKIP",Aikataulu!B174)</f>
        <v>3.6</v>
      </c>
      <c r="I174" cm="1">
        <f t="array" ref="I174">IF(AND($E174&gt;11,Taulukko2[Kohde]=Aikataulu!C$1),"SKIP",Aikataulu!C174)</f>
        <v>3.6</v>
      </c>
      <c r="J174" cm="1">
        <f t="array" ref="J174">IF(AND($E174&gt;11,Taulukko2[Kohde]=Aikataulu!D$1),"SKIP",Aikataulu!D174)</f>
        <v>3.6</v>
      </c>
      <c r="K174">
        <f t="shared" si="10"/>
        <v>10.8</v>
      </c>
      <c r="M174">
        <f>IF(AND(ROW()&gt;'Uusi auto'!C$21,ROW()&lt;Z$4),'Uusi auto'!C$7,0)</f>
        <v>0</v>
      </c>
      <c r="N174">
        <f>IF(AND(ROW()&gt;'Uusi auto'!D$21,ROW()&lt;AA$4),'Uusi auto'!D$7,0)</f>
        <v>3.6</v>
      </c>
      <c r="O174">
        <f>IF(AND(ROW()&gt;'Uusi auto'!E$21,ROW()&lt;AB$4),'Uusi auto'!E$7,0)</f>
        <v>3.6</v>
      </c>
      <c r="P174">
        <f>IF(AND(ROW()&gt;'Uusi auto'!F$21,ROW()&lt;AC$4),'Uusi auto'!F$7,0)</f>
        <v>3.6</v>
      </c>
      <c r="Q174">
        <f t="shared" si="11"/>
        <v>10.8</v>
      </c>
      <c r="S174" cm="1">
        <f t="array" ref="S174">IF(AND($Q174&gt;11,Taulukko2[Kohde]=Aikataulu!M$1),"SKIP",Aikataulu!M174)</f>
        <v>0</v>
      </c>
      <c r="T174" cm="1">
        <f t="array" ref="T174">IF(AND($Q174&gt;11,Taulukko2[Matalin prioriteetti]=Aikataulu!N$1),"SKIP",Aikataulu!N174)</f>
        <v>3.6</v>
      </c>
      <c r="U174" cm="1">
        <f t="array" ref="U174">IF(AND($Q174&gt;11,Taulukko2[Kohde]=Aikataulu!O$1),"SKIP",Aikataulu!O174)</f>
        <v>3.6</v>
      </c>
      <c r="V174" cm="1">
        <f t="array" ref="V174">IF(AND($Q174&gt;11,Taulukko2[Matalin prioriteetti]=Aikataulu!P$1),"SKIP",Aikataulu!P174)</f>
        <v>3.6</v>
      </c>
      <c r="W174">
        <f t="shared" si="12"/>
        <v>10.8</v>
      </c>
    </row>
    <row r="175" spans="1:23" x14ac:dyDescent="0.35">
      <c r="A175">
        <f>IF(AND(ROW()&gt;'Uusi auto'!C$21,ROW()&lt;'Uusi auto'!C$23),'Uusi auto'!C$7,0)</f>
        <v>0</v>
      </c>
      <c r="B175">
        <f>IF(AND(ROW()&gt;'Uusi auto'!D$21,ROW()&lt;'Uusi auto'!D$23),'Uusi auto'!D$7,0)</f>
        <v>3.6</v>
      </c>
      <c r="C175">
        <f>IF(AND(ROW()&gt;'Uusi auto'!E$21,ROW()&lt;'Uusi auto'!E$23),'Uusi auto'!E$7,0)</f>
        <v>3.6</v>
      </c>
      <c r="D175">
        <f>IF(AND(ROW()&gt;'Uusi auto'!F$21,ROW()&lt;'Uusi auto'!F$23),'Uusi auto'!F$7,0)</f>
        <v>3.6</v>
      </c>
      <c r="E175">
        <f t="shared" si="9"/>
        <v>10.8</v>
      </c>
      <c r="G175" cm="1">
        <f t="array" ref="G175">IF(AND($E175&gt;11,Taulukko2[Kohde]=Aikataulu!A$1),"SKIP",Aikataulu!A175)</f>
        <v>0</v>
      </c>
      <c r="H175" cm="1">
        <f t="array" ref="H175">IF(AND($E175&gt;11,Taulukko2[Matalin prioriteetti]=Aikataulu!B$1),"SKIP",Aikataulu!B175)</f>
        <v>3.6</v>
      </c>
      <c r="I175" cm="1">
        <f t="array" ref="I175">IF(AND($E175&gt;11,Taulukko2[Kohde]=Aikataulu!C$1),"SKIP",Aikataulu!C175)</f>
        <v>3.6</v>
      </c>
      <c r="J175" cm="1">
        <f t="array" ref="J175">IF(AND($E175&gt;11,Taulukko2[Kohde]=Aikataulu!D$1),"SKIP",Aikataulu!D175)</f>
        <v>3.6</v>
      </c>
      <c r="K175">
        <f t="shared" si="10"/>
        <v>10.8</v>
      </c>
      <c r="M175">
        <f>IF(AND(ROW()&gt;'Uusi auto'!C$21,ROW()&lt;Z$4),'Uusi auto'!C$7,0)</f>
        <v>0</v>
      </c>
      <c r="N175">
        <f>IF(AND(ROW()&gt;'Uusi auto'!D$21,ROW()&lt;AA$4),'Uusi auto'!D$7,0)</f>
        <v>3.6</v>
      </c>
      <c r="O175">
        <f>IF(AND(ROW()&gt;'Uusi auto'!E$21,ROW()&lt;AB$4),'Uusi auto'!E$7,0)</f>
        <v>3.6</v>
      </c>
      <c r="P175">
        <f>IF(AND(ROW()&gt;'Uusi auto'!F$21,ROW()&lt;AC$4),'Uusi auto'!F$7,0)</f>
        <v>3.6</v>
      </c>
      <c r="Q175">
        <f t="shared" si="11"/>
        <v>10.8</v>
      </c>
      <c r="S175" cm="1">
        <f t="array" ref="S175">IF(AND($Q175&gt;11,Taulukko2[Kohde]=Aikataulu!M$1),"SKIP",Aikataulu!M175)</f>
        <v>0</v>
      </c>
      <c r="T175" cm="1">
        <f t="array" ref="T175">IF(AND($Q175&gt;11,Taulukko2[Matalin prioriteetti]=Aikataulu!N$1),"SKIP",Aikataulu!N175)</f>
        <v>3.6</v>
      </c>
      <c r="U175" cm="1">
        <f t="array" ref="U175">IF(AND($Q175&gt;11,Taulukko2[Kohde]=Aikataulu!O$1),"SKIP",Aikataulu!O175)</f>
        <v>3.6</v>
      </c>
      <c r="V175" cm="1">
        <f t="array" ref="V175">IF(AND($Q175&gt;11,Taulukko2[Matalin prioriteetti]=Aikataulu!P$1),"SKIP",Aikataulu!P175)</f>
        <v>3.6</v>
      </c>
      <c r="W175">
        <f t="shared" si="12"/>
        <v>10.8</v>
      </c>
    </row>
    <row r="176" spans="1:23" x14ac:dyDescent="0.35">
      <c r="A176">
        <f>IF(AND(ROW()&gt;'Uusi auto'!C$21,ROW()&lt;'Uusi auto'!C$23),'Uusi auto'!C$7,0)</f>
        <v>0</v>
      </c>
      <c r="B176">
        <f>IF(AND(ROW()&gt;'Uusi auto'!D$21,ROW()&lt;'Uusi auto'!D$23),'Uusi auto'!D$7,0)</f>
        <v>3.6</v>
      </c>
      <c r="C176">
        <f>IF(AND(ROW()&gt;'Uusi auto'!E$21,ROW()&lt;'Uusi auto'!E$23),'Uusi auto'!E$7,0)</f>
        <v>3.6</v>
      </c>
      <c r="D176">
        <f>IF(AND(ROW()&gt;'Uusi auto'!F$21,ROW()&lt;'Uusi auto'!F$23),'Uusi auto'!F$7,0)</f>
        <v>3.6</v>
      </c>
      <c r="E176">
        <f t="shared" si="9"/>
        <v>10.8</v>
      </c>
      <c r="G176" cm="1">
        <f t="array" ref="G176">IF(AND($E176&gt;11,Taulukko2[Kohde]=Aikataulu!A$1),"SKIP",Aikataulu!A176)</f>
        <v>0</v>
      </c>
      <c r="H176" cm="1">
        <f t="array" ref="H176">IF(AND($E176&gt;11,Taulukko2[Matalin prioriteetti]=Aikataulu!B$1),"SKIP",Aikataulu!B176)</f>
        <v>3.6</v>
      </c>
      <c r="I176" cm="1">
        <f t="array" ref="I176">IF(AND($E176&gt;11,Taulukko2[Kohde]=Aikataulu!C$1),"SKIP",Aikataulu!C176)</f>
        <v>3.6</v>
      </c>
      <c r="J176" cm="1">
        <f t="array" ref="J176">IF(AND($E176&gt;11,Taulukko2[Kohde]=Aikataulu!D$1),"SKIP",Aikataulu!D176)</f>
        <v>3.6</v>
      </c>
      <c r="K176">
        <f t="shared" si="10"/>
        <v>10.8</v>
      </c>
      <c r="M176">
        <f>IF(AND(ROW()&gt;'Uusi auto'!C$21,ROW()&lt;Z$4),'Uusi auto'!C$7,0)</f>
        <v>0</v>
      </c>
      <c r="N176">
        <f>IF(AND(ROW()&gt;'Uusi auto'!D$21,ROW()&lt;AA$4),'Uusi auto'!D$7,0)</f>
        <v>3.6</v>
      </c>
      <c r="O176">
        <f>IF(AND(ROW()&gt;'Uusi auto'!E$21,ROW()&lt;AB$4),'Uusi auto'!E$7,0)</f>
        <v>3.6</v>
      </c>
      <c r="P176">
        <f>IF(AND(ROW()&gt;'Uusi auto'!F$21,ROW()&lt;AC$4),'Uusi auto'!F$7,0)</f>
        <v>3.6</v>
      </c>
      <c r="Q176">
        <f t="shared" si="11"/>
        <v>10.8</v>
      </c>
      <c r="S176" cm="1">
        <f t="array" ref="S176">IF(AND($Q176&gt;11,Taulukko2[Kohde]=Aikataulu!M$1),"SKIP",Aikataulu!M176)</f>
        <v>0</v>
      </c>
      <c r="T176" cm="1">
        <f t="array" ref="T176">IF(AND($Q176&gt;11,Taulukko2[Matalin prioriteetti]=Aikataulu!N$1),"SKIP",Aikataulu!N176)</f>
        <v>3.6</v>
      </c>
      <c r="U176" cm="1">
        <f t="array" ref="U176">IF(AND($Q176&gt;11,Taulukko2[Kohde]=Aikataulu!O$1),"SKIP",Aikataulu!O176)</f>
        <v>3.6</v>
      </c>
      <c r="V176" cm="1">
        <f t="array" ref="V176">IF(AND($Q176&gt;11,Taulukko2[Matalin prioriteetti]=Aikataulu!P$1),"SKIP",Aikataulu!P176)</f>
        <v>3.6</v>
      </c>
      <c r="W176">
        <f t="shared" si="12"/>
        <v>10.8</v>
      </c>
    </row>
    <row r="177" spans="1:23" x14ac:dyDescent="0.35">
      <c r="A177">
        <f>IF(AND(ROW()&gt;'Uusi auto'!C$21,ROW()&lt;'Uusi auto'!C$23),'Uusi auto'!C$7,0)</f>
        <v>0</v>
      </c>
      <c r="B177">
        <f>IF(AND(ROW()&gt;'Uusi auto'!D$21,ROW()&lt;'Uusi auto'!D$23),'Uusi auto'!D$7,0)</f>
        <v>3.6</v>
      </c>
      <c r="C177">
        <f>IF(AND(ROW()&gt;'Uusi auto'!E$21,ROW()&lt;'Uusi auto'!E$23),'Uusi auto'!E$7,0)</f>
        <v>3.6</v>
      </c>
      <c r="D177">
        <f>IF(AND(ROW()&gt;'Uusi auto'!F$21,ROW()&lt;'Uusi auto'!F$23),'Uusi auto'!F$7,0)</f>
        <v>3.6</v>
      </c>
      <c r="E177">
        <f t="shared" si="9"/>
        <v>10.8</v>
      </c>
      <c r="G177" cm="1">
        <f t="array" ref="G177">IF(AND($E177&gt;11,Taulukko2[Kohde]=Aikataulu!A$1),"SKIP",Aikataulu!A177)</f>
        <v>0</v>
      </c>
      <c r="H177" cm="1">
        <f t="array" ref="H177">IF(AND($E177&gt;11,Taulukko2[Matalin prioriteetti]=Aikataulu!B$1),"SKIP",Aikataulu!B177)</f>
        <v>3.6</v>
      </c>
      <c r="I177" cm="1">
        <f t="array" ref="I177">IF(AND($E177&gt;11,Taulukko2[Kohde]=Aikataulu!C$1),"SKIP",Aikataulu!C177)</f>
        <v>3.6</v>
      </c>
      <c r="J177" cm="1">
        <f t="array" ref="J177">IF(AND($E177&gt;11,Taulukko2[Kohde]=Aikataulu!D$1),"SKIP",Aikataulu!D177)</f>
        <v>3.6</v>
      </c>
      <c r="K177">
        <f t="shared" si="10"/>
        <v>10.8</v>
      </c>
      <c r="M177">
        <f>IF(AND(ROW()&gt;'Uusi auto'!C$21,ROW()&lt;Z$4),'Uusi auto'!C$7,0)</f>
        <v>0</v>
      </c>
      <c r="N177">
        <f>IF(AND(ROW()&gt;'Uusi auto'!D$21,ROW()&lt;AA$4),'Uusi auto'!D$7,0)</f>
        <v>3.6</v>
      </c>
      <c r="O177">
        <f>IF(AND(ROW()&gt;'Uusi auto'!E$21,ROW()&lt;AB$4),'Uusi auto'!E$7,0)</f>
        <v>3.6</v>
      </c>
      <c r="P177">
        <f>IF(AND(ROW()&gt;'Uusi auto'!F$21,ROW()&lt;AC$4),'Uusi auto'!F$7,0)</f>
        <v>3.6</v>
      </c>
      <c r="Q177">
        <f t="shared" si="11"/>
        <v>10.8</v>
      </c>
      <c r="S177" cm="1">
        <f t="array" ref="S177">IF(AND($Q177&gt;11,Taulukko2[Kohde]=Aikataulu!M$1),"SKIP",Aikataulu!M177)</f>
        <v>0</v>
      </c>
      <c r="T177" cm="1">
        <f t="array" ref="T177">IF(AND($Q177&gt;11,Taulukko2[Matalin prioriteetti]=Aikataulu!N$1),"SKIP",Aikataulu!N177)</f>
        <v>3.6</v>
      </c>
      <c r="U177" cm="1">
        <f t="array" ref="U177">IF(AND($Q177&gt;11,Taulukko2[Kohde]=Aikataulu!O$1),"SKIP",Aikataulu!O177)</f>
        <v>3.6</v>
      </c>
      <c r="V177" cm="1">
        <f t="array" ref="V177">IF(AND($Q177&gt;11,Taulukko2[Matalin prioriteetti]=Aikataulu!P$1),"SKIP",Aikataulu!P177)</f>
        <v>3.6</v>
      </c>
      <c r="W177">
        <f t="shared" si="12"/>
        <v>10.8</v>
      </c>
    </row>
    <row r="178" spans="1:23" x14ac:dyDescent="0.35">
      <c r="A178">
        <f>IF(AND(ROW()&gt;'Uusi auto'!C$21,ROW()&lt;'Uusi auto'!C$23),'Uusi auto'!C$7,0)</f>
        <v>0</v>
      </c>
      <c r="B178">
        <f>IF(AND(ROW()&gt;'Uusi auto'!D$21,ROW()&lt;'Uusi auto'!D$23),'Uusi auto'!D$7,0)</f>
        <v>3.6</v>
      </c>
      <c r="C178">
        <f>IF(AND(ROW()&gt;'Uusi auto'!E$21,ROW()&lt;'Uusi auto'!E$23),'Uusi auto'!E$7,0)</f>
        <v>3.6</v>
      </c>
      <c r="D178">
        <f>IF(AND(ROW()&gt;'Uusi auto'!F$21,ROW()&lt;'Uusi auto'!F$23),'Uusi auto'!F$7,0)</f>
        <v>3.6</v>
      </c>
      <c r="E178">
        <f t="shared" si="9"/>
        <v>10.8</v>
      </c>
      <c r="G178" cm="1">
        <f t="array" ref="G178">IF(AND($E178&gt;11,Taulukko2[Kohde]=Aikataulu!A$1),"SKIP",Aikataulu!A178)</f>
        <v>0</v>
      </c>
      <c r="H178" cm="1">
        <f t="array" ref="H178">IF(AND($E178&gt;11,Taulukko2[Matalin prioriteetti]=Aikataulu!B$1),"SKIP",Aikataulu!B178)</f>
        <v>3.6</v>
      </c>
      <c r="I178" cm="1">
        <f t="array" ref="I178">IF(AND($E178&gt;11,Taulukko2[Kohde]=Aikataulu!C$1),"SKIP",Aikataulu!C178)</f>
        <v>3.6</v>
      </c>
      <c r="J178" cm="1">
        <f t="array" ref="J178">IF(AND($E178&gt;11,Taulukko2[Kohde]=Aikataulu!D$1),"SKIP",Aikataulu!D178)</f>
        <v>3.6</v>
      </c>
      <c r="K178">
        <f t="shared" si="10"/>
        <v>10.8</v>
      </c>
      <c r="M178">
        <f>IF(AND(ROW()&gt;'Uusi auto'!C$21,ROW()&lt;Z$4),'Uusi auto'!C$7,0)</f>
        <v>0</v>
      </c>
      <c r="N178">
        <f>IF(AND(ROW()&gt;'Uusi auto'!D$21,ROW()&lt;AA$4),'Uusi auto'!D$7,0)</f>
        <v>3.6</v>
      </c>
      <c r="O178">
        <f>IF(AND(ROW()&gt;'Uusi auto'!E$21,ROW()&lt;AB$4),'Uusi auto'!E$7,0)</f>
        <v>3.6</v>
      </c>
      <c r="P178">
        <f>IF(AND(ROW()&gt;'Uusi auto'!F$21,ROW()&lt;AC$4),'Uusi auto'!F$7,0)</f>
        <v>3.6</v>
      </c>
      <c r="Q178">
        <f t="shared" si="11"/>
        <v>10.8</v>
      </c>
      <c r="S178" cm="1">
        <f t="array" ref="S178">IF(AND($Q178&gt;11,Taulukko2[Kohde]=Aikataulu!M$1),"SKIP",Aikataulu!M178)</f>
        <v>0</v>
      </c>
      <c r="T178" cm="1">
        <f t="array" ref="T178">IF(AND($Q178&gt;11,Taulukko2[Matalin prioriteetti]=Aikataulu!N$1),"SKIP",Aikataulu!N178)</f>
        <v>3.6</v>
      </c>
      <c r="U178" cm="1">
        <f t="array" ref="U178">IF(AND($Q178&gt;11,Taulukko2[Kohde]=Aikataulu!O$1),"SKIP",Aikataulu!O178)</f>
        <v>3.6</v>
      </c>
      <c r="V178" cm="1">
        <f t="array" ref="V178">IF(AND($Q178&gt;11,Taulukko2[Matalin prioriteetti]=Aikataulu!P$1),"SKIP",Aikataulu!P178)</f>
        <v>3.6</v>
      </c>
      <c r="W178">
        <f t="shared" si="12"/>
        <v>10.8</v>
      </c>
    </row>
    <row r="179" spans="1:23" x14ac:dyDescent="0.35">
      <c r="A179">
        <f>IF(AND(ROW()&gt;'Uusi auto'!C$21,ROW()&lt;'Uusi auto'!C$23),'Uusi auto'!C$7,0)</f>
        <v>0</v>
      </c>
      <c r="B179">
        <f>IF(AND(ROW()&gt;'Uusi auto'!D$21,ROW()&lt;'Uusi auto'!D$23),'Uusi auto'!D$7,0)</f>
        <v>3.6</v>
      </c>
      <c r="C179">
        <f>IF(AND(ROW()&gt;'Uusi auto'!E$21,ROW()&lt;'Uusi auto'!E$23),'Uusi auto'!E$7,0)</f>
        <v>3.6</v>
      </c>
      <c r="D179">
        <f>IF(AND(ROW()&gt;'Uusi auto'!F$21,ROW()&lt;'Uusi auto'!F$23),'Uusi auto'!F$7,0)</f>
        <v>3.6</v>
      </c>
      <c r="E179">
        <f t="shared" si="9"/>
        <v>10.8</v>
      </c>
      <c r="G179" cm="1">
        <f t="array" ref="G179">IF(AND($E179&gt;11,Taulukko2[Kohde]=Aikataulu!A$1),"SKIP",Aikataulu!A179)</f>
        <v>0</v>
      </c>
      <c r="H179" cm="1">
        <f t="array" ref="H179">IF(AND($E179&gt;11,Taulukko2[Matalin prioriteetti]=Aikataulu!B$1),"SKIP",Aikataulu!B179)</f>
        <v>3.6</v>
      </c>
      <c r="I179" cm="1">
        <f t="array" ref="I179">IF(AND($E179&gt;11,Taulukko2[Kohde]=Aikataulu!C$1),"SKIP",Aikataulu!C179)</f>
        <v>3.6</v>
      </c>
      <c r="J179" cm="1">
        <f t="array" ref="J179">IF(AND($E179&gt;11,Taulukko2[Kohde]=Aikataulu!D$1),"SKIP",Aikataulu!D179)</f>
        <v>3.6</v>
      </c>
      <c r="K179">
        <f t="shared" si="10"/>
        <v>10.8</v>
      </c>
      <c r="M179">
        <f>IF(AND(ROW()&gt;'Uusi auto'!C$21,ROW()&lt;Z$4),'Uusi auto'!C$7,0)</f>
        <v>0</v>
      </c>
      <c r="N179">
        <f>IF(AND(ROW()&gt;'Uusi auto'!D$21,ROW()&lt;AA$4),'Uusi auto'!D$7,0)</f>
        <v>3.6</v>
      </c>
      <c r="O179">
        <f>IF(AND(ROW()&gt;'Uusi auto'!E$21,ROW()&lt;AB$4),'Uusi auto'!E$7,0)</f>
        <v>3.6</v>
      </c>
      <c r="P179">
        <f>IF(AND(ROW()&gt;'Uusi auto'!F$21,ROW()&lt;AC$4),'Uusi auto'!F$7,0)</f>
        <v>3.6</v>
      </c>
      <c r="Q179">
        <f t="shared" si="11"/>
        <v>10.8</v>
      </c>
      <c r="S179" cm="1">
        <f t="array" ref="S179">IF(AND($Q179&gt;11,Taulukko2[Kohde]=Aikataulu!M$1),"SKIP",Aikataulu!M179)</f>
        <v>0</v>
      </c>
      <c r="T179" cm="1">
        <f t="array" ref="T179">IF(AND($Q179&gt;11,Taulukko2[Matalin prioriteetti]=Aikataulu!N$1),"SKIP",Aikataulu!N179)</f>
        <v>3.6</v>
      </c>
      <c r="U179" cm="1">
        <f t="array" ref="U179">IF(AND($Q179&gt;11,Taulukko2[Kohde]=Aikataulu!O$1),"SKIP",Aikataulu!O179)</f>
        <v>3.6</v>
      </c>
      <c r="V179" cm="1">
        <f t="array" ref="V179">IF(AND($Q179&gt;11,Taulukko2[Matalin prioriteetti]=Aikataulu!P$1),"SKIP",Aikataulu!P179)</f>
        <v>3.6</v>
      </c>
      <c r="W179">
        <f t="shared" si="12"/>
        <v>10.8</v>
      </c>
    </row>
    <row r="180" spans="1:23" x14ac:dyDescent="0.35">
      <c r="A180">
        <f>IF(AND(ROW()&gt;'Uusi auto'!C$21,ROW()&lt;'Uusi auto'!C$23),'Uusi auto'!C$7,0)</f>
        <v>0</v>
      </c>
      <c r="B180">
        <f>IF(AND(ROW()&gt;'Uusi auto'!D$21,ROW()&lt;'Uusi auto'!D$23),'Uusi auto'!D$7,0)</f>
        <v>3.6</v>
      </c>
      <c r="C180">
        <f>IF(AND(ROW()&gt;'Uusi auto'!E$21,ROW()&lt;'Uusi auto'!E$23),'Uusi auto'!E$7,0)</f>
        <v>3.6</v>
      </c>
      <c r="D180">
        <f>IF(AND(ROW()&gt;'Uusi auto'!F$21,ROW()&lt;'Uusi auto'!F$23),'Uusi auto'!F$7,0)</f>
        <v>3.6</v>
      </c>
      <c r="E180">
        <f t="shared" si="9"/>
        <v>10.8</v>
      </c>
      <c r="G180" cm="1">
        <f t="array" ref="G180">IF(AND($E180&gt;11,Taulukko2[Kohde]=Aikataulu!A$1),"SKIP",Aikataulu!A180)</f>
        <v>0</v>
      </c>
      <c r="H180" cm="1">
        <f t="array" ref="H180">IF(AND($E180&gt;11,Taulukko2[Matalin prioriteetti]=Aikataulu!B$1),"SKIP",Aikataulu!B180)</f>
        <v>3.6</v>
      </c>
      <c r="I180" cm="1">
        <f t="array" ref="I180">IF(AND($E180&gt;11,Taulukko2[Kohde]=Aikataulu!C$1),"SKIP",Aikataulu!C180)</f>
        <v>3.6</v>
      </c>
      <c r="J180" cm="1">
        <f t="array" ref="J180">IF(AND($E180&gt;11,Taulukko2[Kohde]=Aikataulu!D$1),"SKIP",Aikataulu!D180)</f>
        <v>3.6</v>
      </c>
      <c r="K180">
        <f t="shared" si="10"/>
        <v>10.8</v>
      </c>
      <c r="M180">
        <f>IF(AND(ROW()&gt;'Uusi auto'!C$21,ROW()&lt;Z$4),'Uusi auto'!C$7,0)</f>
        <v>0</v>
      </c>
      <c r="N180">
        <f>IF(AND(ROW()&gt;'Uusi auto'!D$21,ROW()&lt;AA$4),'Uusi auto'!D$7,0)</f>
        <v>3.6</v>
      </c>
      <c r="O180">
        <f>IF(AND(ROW()&gt;'Uusi auto'!E$21,ROW()&lt;AB$4),'Uusi auto'!E$7,0)</f>
        <v>3.6</v>
      </c>
      <c r="P180">
        <f>IF(AND(ROW()&gt;'Uusi auto'!F$21,ROW()&lt;AC$4),'Uusi auto'!F$7,0)</f>
        <v>3.6</v>
      </c>
      <c r="Q180">
        <f t="shared" si="11"/>
        <v>10.8</v>
      </c>
      <c r="S180" cm="1">
        <f t="array" ref="S180">IF(AND($Q180&gt;11,Taulukko2[Kohde]=Aikataulu!M$1),"SKIP",Aikataulu!M180)</f>
        <v>0</v>
      </c>
      <c r="T180" cm="1">
        <f t="array" ref="T180">IF(AND($Q180&gt;11,Taulukko2[Matalin prioriteetti]=Aikataulu!N$1),"SKIP",Aikataulu!N180)</f>
        <v>3.6</v>
      </c>
      <c r="U180" cm="1">
        <f t="array" ref="U180">IF(AND($Q180&gt;11,Taulukko2[Kohde]=Aikataulu!O$1),"SKIP",Aikataulu!O180)</f>
        <v>3.6</v>
      </c>
      <c r="V180" cm="1">
        <f t="array" ref="V180">IF(AND($Q180&gt;11,Taulukko2[Matalin prioriteetti]=Aikataulu!P$1),"SKIP",Aikataulu!P180)</f>
        <v>3.6</v>
      </c>
      <c r="W180">
        <f t="shared" si="12"/>
        <v>10.8</v>
      </c>
    </row>
    <row r="181" spans="1:23" x14ac:dyDescent="0.35">
      <c r="A181">
        <f>IF(AND(ROW()&gt;'Uusi auto'!C$21,ROW()&lt;'Uusi auto'!C$23),'Uusi auto'!C$7,0)</f>
        <v>0</v>
      </c>
      <c r="B181">
        <f>IF(AND(ROW()&gt;'Uusi auto'!D$21,ROW()&lt;'Uusi auto'!D$23),'Uusi auto'!D$7,0)</f>
        <v>3.6</v>
      </c>
      <c r="C181">
        <f>IF(AND(ROW()&gt;'Uusi auto'!E$21,ROW()&lt;'Uusi auto'!E$23),'Uusi auto'!E$7,0)</f>
        <v>3.6</v>
      </c>
      <c r="D181">
        <f>IF(AND(ROW()&gt;'Uusi auto'!F$21,ROW()&lt;'Uusi auto'!F$23),'Uusi auto'!F$7,0)</f>
        <v>3.6</v>
      </c>
      <c r="E181">
        <f t="shared" si="9"/>
        <v>10.8</v>
      </c>
      <c r="G181" cm="1">
        <f t="array" ref="G181">IF(AND($E181&gt;11,Taulukko2[Kohde]=Aikataulu!A$1),"SKIP",Aikataulu!A181)</f>
        <v>0</v>
      </c>
      <c r="H181" cm="1">
        <f t="array" ref="H181">IF(AND($E181&gt;11,Taulukko2[Matalin prioriteetti]=Aikataulu!B$1),"SKIP",Aikataulu!B181)</f>
        <v>3.6</v>
      </c>
      <c r="I181" cm="1">
        <f t="array" ref="I181">IF(AND($E181&gt;11,Taulukko2[Kohde]=Aikataulu!C$1),"SKIP",Aikataulu!C181)</f>
        <v>3.6</v>
      </c>
      <c r="J181" cm="1">
        <f t="array" ref="J181">IF(AND($E181&gt;11,Taulukko2[Kohde]=Aikataulu!D$1),"SKIP",Aikataulu!D181)</f>
        <v>3.6</v>
      </c>
      <c r="K181">
        <f t="shared" si="10"/>
        <v>10.8</v>
      </c>
      <c r="M181">
        <f>IF(AND(ROW()&gt;'Uusi auto'!C$21,ROW()&lt;Z$4),'Uusi auto'!C$7,0)</f>
        <v>0</v>
      </c>
      <c r="N181">
        <f>IF(AND(ROW()&gt;'Uusi auto'!D$21,ROW()&lt;AA$4),'Uusi auto'!D$7,0)</f>
        <v>3.6</v>
      </c>
      <c r="O181">
        <f>IF(AND(ROW()&gt;'Uusi auto'!E$21,ROW()&lt;AB$4),'Uusi auto'!E$7,0)</f>
        <v>3.6</v>
      </c>
      <c r="P181">
        <f>IF(AND(ROW()&gt;'Uusi auto'!F$21,ROW()&lt;AC$4),'Uusi auto'!F$7,0)</f>
        <v>3.6</v>
      </c>
      <c r="Q181">
        <f t="shared" si="11"/>
        <v>10.8</v>
      </c>
      <c r="S181" cm="1">
        <f t="array" ref="S181">IF(AND($Q181&gt;11,Taulukko2[Kohde]=Aikataulu!M$1),"SKIP",Aikataulu!M181)</f>
        <v>0</v>
      </c>
      <c r="T181" cm="1">
        <f t="array" ref="T181">IF(AND($Q181&gt;11,Taulukko2[Matalin prioriteetti]=Aikataulu!N$1),"SKIP",Aikataulu!N181)</f>
        <v>3.6</v>
      </c>
      <c r="U181" cm="1">
        <f t="array" ref="U181">IF(AND($Q181&gt;11,Taulukko2[Kohde]=Aikataulu!O$1),"SKIP",Aikataulu!O181)</f>
        <v>3.6</v>
      </c>
      <c r="V181" cm="1">
        <f t="array" ref="V181">IF(AND($Q181&gt;11,Taulukko2[Matalin prioriteetti]=Aikataulu!P$1),"SKIP",Aikataulu!P181)</f>
        <v>3.6</v>
      </c>
      <c r="W181">
        <f t="shared" si="12"/>
        <v>10.8</v>
      </c>
    </row>
    <row r="182" spans="1:23" x14ac:dyDescent="0.35">
      <c r="A182">
        <f>IF(AND(ROW()&gt;'Uusi auto'!C$21,ROW()&lt;'Uusi auto'!C$23),'Uusi auto'!C$7,0)</f>
        <v>0</v>
      </c>
      <c r="B182">
        <f>IF(AND(ROW()&gt;'Uusi auto'!D$21,ROW()&lt;'Uusi auto'!D$23),'Uusi auto'!D$7,0)</f>
        <v>3.6</v>
      </c>
      <c r="C182">
        <f>IF(AND(ROW()&gt;'Uusi auto'!E$21,ROW()&lt;'Uusi auto'!E$23),'Uusi auto'!E$7,0)</f>
        <v>3.6</v>
      </c>
      <c r="D182">
        <f>IF(AND(ROW()&gt;'Uusi auto'!F$21,ROW()&lt;'Uusi auto'!F$23),'Uusi auto'!F$7,0)</f>
        <v>3.6</v>
      </c>
      <c r="E182">
        <f t="shared" si="9"/>
        <v>10.8</v>
      </c>
      <c r="G182" cm="1">
        <f t="array" ref="G182">IF(AND($E182&gt;11,Taulukko2[Kohde]=Aikataulu!A$1),"SKIP",Aikataulu!A182)</f>
        <v>0</v>
      </c>
      <c r="H182" cm="1">
        <f t="array" ref="H182">IF(AND($E182&gt;11,Taulukko2[Matalin prioriteetti]=Aikataulu!B$1),"SKIP",Aikataulu!B182)</f>
        <v>3.6</v>
      </c>
      <c r="I182" cm="1">
        <f t="array" ref="I182">IF(AND($E182&gt;11,Taulukko2[Kohde]=Aikataulu!C$1),"SKIP",Aikataulu!C182)</f>
        <v>3.6</v>
      </c>
      <c r="J182" cm="1">
        <f t="array" ref="J182">IF(AND($E182&gt;11,Taulukko2[Kohde]=Aikataulu!D$1),"SKIP",Aikataulu!D182)</f>
        <v>3.6</v>
      </c>
      <c r="K182">
        <f t="shared" si="10"/>
        <v>10.8</v>
      </c>
      <c r="M182">
        <f>IF(AND(ROW()&gt;'Uusi auto'!C$21,ROW()&lt;Z$4),'Uusi auto'!C$7,0)</f>
        <v>0</v>
      </c>
      <c r="N182">
        <f>IF(AND(ROW()&gt;'Uusi auto'!D$21,ROW()&lt;AA$4),'Uusi auto'!D$7,0)</f>
        <v>3.6</v>
      </c>
      <c r="O182">
        <f>IF(AND(ROW()&gt;'Uusi auto'!E$21,ROW()&lt;AB$4),'Uusi auto'!E$7,0)</f>
        <v>3.6</v>
      </c>
      <c r="P182">
        <f>IF(AND(ROW()&gt;'Uusi auto'!F$21,ROW()&lt;AC$4),'Uusi auto'!F$7,0)</f>
        <v>3.6</v>
      </c>
      <c r="Q182">
        <f t="shared" si="11"/>
        <v>10.8</v>
      </c>
      <c r="S182" cm="1">
        <f t="array" ref="S182">IF(AND($Q182&gt;11,Taulukko2[Kohde]=Aikataulu!M$1),"SKIP",Aikataulu!M182)</f>
        <v>0</v>
      </c>
      <c r="T182" cm="1">
        <f t="array" ref="T182">IF(AND($Q182&gt;11,Taulukko2[Matalin prioriteetti]=Aikataulu!N$1),"SKIP",Aikataulu!N182)</f>
        <v>3.6</v>
      </c>
      <c r="U182" cm="1">
        <f t="array" ref="U182">IF(AND($Q182&gt;11,Taulukko2[Kohde]=Aikataulu!O$1),"SKIP",Aikataulu!O182)</f>
        <v>3.6</v>
      </c>
      <c r="V182" cm="1">
        <f t="array" ref="V182">IF(AND($Q182&gt;11,Taulukko2[Matalin prioriteetti]=Aikataulu!P$1),"SKIP",Aikataulu!P182)</f>
        <v>3.6</v>
      </c>
      <c r="W182">
        <f t="shared" si="12"/>
        <v>10.8</v>
      </c>
    </row>
    <row r="183" spans="1:23" x14ac:dyDescent="0.35">
      <c r="A183">
        <f>IF(AND(ROW()&gt;'Uusi auto'!C$21,ROW()&lt;'Uusi auto'!C$23),'Uusi auto'!C$7,0)</f>
        <v>0</v>
      </c>
      <c r="B183">
        <f>IF(AND(ROW()&gt;'Uusi auto'!D$21,ROW()&lt;'Uusi auto'!D$23),'Uusi auto'!D$7,0)</f>
        <v>3.6</v>
      </c>
      <c r="C183">
        <f>IF(AND(ROW()&gt;'Uusi auto'!E$21,ROW()&lt;'Uusi auto'!E$23),'Uusi auto'!E$7,0)</f>
        <v>3.6</v>
      </c>
      <c r="D183">
        <f>IF(AND(ROW()&gt;'Uusi auto'!F$21,ROW()&lt;'Uusi auto'!F$23),'Uusi auto'!F$7,0)</f>
        <v>3.6</v>
      </c>
      <c r="E183">
        <f t="shared" si="9"/>
        <v>10.8</v>
      </c>
      <c r="G183" cm="1">
        <f t="array" ref="G183">IF(AND($E183&gt;11,Taulukko2[Kohde]=Aikataulu!A$1),"SKIP",Aikataulu!A183)</f>
        <v>0</v>
      </c>
      <c r="H183" cm="1">
        <f t="array" ref="H183">IF(AND($E183&gt;11,Taulukko2[Matalin prioriteetti]=Aikataulu!B$1),"SKIP",Aikataulu!B183)</f>
        <v>3.6</v>
      </c>
      <c r="I183" cm="1">
        <f t="array" ref="I183">IF(AND($E183&gt;11,Taulukko2[Kohde]=Aikataulu!C$1),"SKIP",Aikataulu!C183)</f>
        <v>3.6</v>
      </c>
      <c r="J183" cm="1">
        <f t="array" ref="J183">IF(AND($E183&gt;11,Taulukko2[Kohde]=Aikataulu!D$1),"SKIP",Aikataulu!D183)</f>
        <v>3.6</v>
      </c>
      <c r="K183">
        <f t="shared" si="10"/>
        <v>10.8</v>
      </c>
      <c r="M183">
        <f>IF(AND(ROW()&gt;'Uusi auto'!C$21,ROW()&lt;Z$4),'Uusi auto'!C$7,0)</f>
        <v>0</v>
      </c>
      <c r="N183">
        <f>IF(AND(ROW()&gt;'Uusi auto'!D$21,ROW()&lt;AA$4),'Uusi auto'!D$7,0)</f>
        <v>3.6</v>
      </c>
      <c r="O183">
        <f>IF(AND(ROW()&gt;'Uusi auto'!E$21,ROW()&lt;AB$4),'Uusi auto'!E$7,0)</f>
        <v>3.6</v>
      </c>
      <c r="P183">
        <f>IF(AND(ROW()&gt;'Uusi auto'!F$21,ROW()&lt;AC$4),'Uusi auto'!F$7,0)</f>
        <v>3.6</v>
      </c>
      <c r="Q183">
        <f t="shared" si="11"/>
        <v>10.8</v>
      </c>
      <c r="S183" cm="1">
        <f t="array" ref="S183">IF(AND($Q183&gt;11,Taulukko2[Kohde]=Aikataulu!M$1),"SKIP",Aikataulu!M183)</f>
        <v>0</v>
      </c>
      <c r="T183" cm="1">
        <f t="array" ref="T183">IF(AND($Q183&gt;11,Taulukko2[Matalin prioriteetti]=Aikataulu!N$1),"SKIP",Aikataulu!N183)</f>
        <v>3.6</v>
      </c>
      <c r="U183" cm="1">
        <f t="array" ref="U183">IF(AND($Q183&gt;11,Taulukko2[Kohde]=Aikataulu!O$1),"SKIP",Aikataulu!O183)</f>
        <v>3.6</v>
      </c>
      <c r="V183" cm="1">
        <f t="array" ref="V183">IF(AND($Q183&gt;11,Taulukko2[Matalin prioriteetti]=Aikataulu!P$1),"SKIP",Aikataulu!P183)</f>
        <v>3.6</v>
      </c>
      <c r="W183">
        <f t="shared" si="12"/>
        <v>10.8</v>
      </c>
    </row>
    <row r="184" spans="1:23" x14ac:dyDescent="0.35">
      <c r="A184">
        <f>IF(AND(ROW()&gt;'Uusi auto'!C$21,ROW()&lt;'Uusi auto'!C$23),'Uusi auto'!C$7,0)</f>
        <v>0</v>
      </c>
      <c r="B184">
        <f>IF(AND(ROW()&gt;'Uusi auto'!D$21,ROW()&lt;'Uusi auto'!D$23),'Uusi auto'!D$7,0)</f>
        <v>3.6</v>
      </c>
      <c r="C184">
        <f>IF(AND(ROW()&gt;'Uusi auto'!E$21,ROW()&lt;'Uusi auto'!E$23),'Uusi auto'!E$7,0)</f>
        <v>3.6</v>
      </c>
      <c r="D184">
        <f>IF(AND(ROW()&gt;'Uusi auto'!F$21,ROW()&lt;'Uusi auto'!F$23),'Uusi auto'!F$7,0)</f>
        <v>3.6</v>
      </c>
      <c r="E184">
        <f t="shared" si="9"/>
        <v>10.8</v>
      </c>
      <c r="G184" cm="1">
        <f t="array" ref="G184">IF(AND($E184&gt;11,Taulukko2[Kohde]=Aikataulu!A$1),"SKIP",Aikataulu!A184)</f>
        <v>0</v>
      </c>
      <c r="H184" cm="1">
        <f t="array" ref="H184">IF(AND($E184&gt;11,Taulukko2[Matalin prioriteetti]=Aikataulu!B$1),"SKIP",Aikataulu!B184)</f>
        <v>3.6</v>
      </c>
      <c r="I184" cm="1">
        <f t="array" ref="I184">IF(AND($E184&gt;11,Taulukko2[Kohde]=Aikataulu!C$1),"SKIP",Aikataulu!C184)</f>
        <v>3.6</v>
      </c>
      <c r="J184" cm="1">
        <f t="array" ref="J184">IF(AND($E184&gt;11,Taulukko2[Kohde]=Aikataulu!D$1),"SKIP",Aikataulu!D184)</f>
        <v>3.6</v>
      </c>
      <c r="K184">
        <f t="shared" si="10"/>
        <v>10.8</v>
      </c>
      <c r="M184">
        <f>IF(AND(ROW()&gt;'Uusi auto'!C$21,ROW()&lt;Z$4),'Uusi auto'!C$7,0)</f>
        <v>0</v>
      </c>
      <c r="N184">
        <f>IF(AND(ROW()&gt;'Uusi auto'!D$21,ROW()&lt;AA$4),'Uusi auto'!D$7,0)</f>
        <v>3.6</v>
      </c>
      <c r="O184">
        <f>IF(AND(ROW()&gt;'Uusi auto'!E$21,ROW()&lt;AB$4),'Uusi auto'!E$7,0)</f>
        <v>3.6</v>
      </c>
      <c r="P184">
        <f>IF(AND(ROW()&gt;'Uusi auto'!F$21,ROW()&lt;AC$4),'Uusi auto'!F$7,0)</f>
        <v>3.6</v>
      </c>
      <c r="Q184">
        <f t="shared" si="11"/>
        <v>10.8</v>
      </c>
      <c r="S184" cm="1">
        <f t="array" ref="S184">IF(AND($Q184&gt;11,Taulukko2[Kohde]=Aikataulu!M$1),"SKIP",Aikataulu!M184)</f>
        <v>0</v>
      </c>
      <c r="T184" cm="1">
        <f t="array" ref="T184">IF(AND($Q184&gt;11,Taulukko2[Matalin prioriteetti]=Aikataulu!N$1),"SKIP",Aikataulu!N184)</f>
        <v>3.6</v>
      </c>
      <c r="U184" cm="1">
        <f t="array" ref="U184">IF(AND($Q184&gt;11,Taulukko2[Kohde]=Aikataulu!O$1),"SKIP",Aikataulu!O184)</f>
        <v>3.6</v>
      </c>
      <c r="V184" cm="1">
        <f t="array" ref="V184">IF(AND($Q184&gt;11,Taulukko2[Matalin prioriteetti]=Aikataulu!P$1),"SKIP",Aikataulu!P184)</f>
        <v>3.6</v>
      </c>
      <c r="W184">
        <f t="shared" si="12"/>
        <v>10.8</v>
      </c>
    </row>
    <row r="185" spans="1:23" x14ac:dyDescent="0.35">
      <c r="A185">
        <f>IF(AND(ROW()&gt;'Uusi auto'!C$21,ROW()&lt;'Uusi auto'!C$23),'Uusi auto'!C$7,0)</f>
        <v>0</v>
      </c>
      <c r="B185">
        <f>IF(AND(ROW()&gt;'Uusi auto'!D$21,ROW()&lt;'Uusi auto'!D$23),'Uusi auto'!D$7,0)</f>
        <v>3.6</v>
      </c>
      <c r="C185">
        <f>IF(AND(ROW()&gt;'Uusi auto'!E$21,ROW()&lt;'Uusi auto'!E$23),'Uusi auto'!E$7,0)</f>
        <v>3.6</v>
      </c>
      <c r="D185">
        <f>IF(AND(ROW()&gt;'Uusi auto'!F$21,ROW()&lt;'Uusi auto'!F$23),'Uusi auto'!F$7,0)</f>
        <v>3.6</v>
      </c>
      <c r="E185">
        <f t="shared" si="9"/>
        <v>10.8</v>
      </c>
      <c r="G185" cm="1">
        <f t="array" ref="G185">IF(AND($E185&gt;11,Taulukko2[Kohde]=Aikataulu!A$1),"SKIP",Aikataulu!A185)</f>
        <v>0</v>
      </c>
      <c r="H185" cm="1">
        <f t="array" ref="H185">IF(AND($E185&gt;11,Taulukko2[Matalin prioriteetti]=Aikataulu!B$1),"SKIP",Aikataulu!B185)</f>
        <v>3.6</v>
      </c>
      <c r="I185" cm="1">
        <f t="array" ref="I185">IF(AND($E185&gt;11,Taulukko2[Kohde]=Aikataulu!C$1),"SKIP",Aikataulu!C185)</f>
        <v>3.6</v>
      </c>
      <c r="J185" cm="1">
        <f t="array" ref="J185">IF(AND($E185&gt;11,Taulukko2[Kohde]=Aikataulu!D$1),"SKIP",Aikataulu!D185)</f>
        <v>3.6</v>
      </c>
      <c r="K185">
        <f t="shared" si="10"/>
        <v>10.8</v>
      </c>
      <c r="M185">
        <f>IF(AND(ROW()&gt;'Uusi auto'!C$21,ROW()&lt;Z$4),'Uusi auto'!C$7,0)</f>
        <v>0</v>
      </c>
      <c r="N185">
        <f>IF(AND(ROW()&gt;'Uusi auto'!D$21,ROW()&lt;AA$4),'Uusi auto'!D$7,0)</f>
        <v>3.6</v>
      </c>
      <c r="O185">
        <f>IF(AND(ROW()&gt;'Uusi auto'!E$21,ROW()&lt;AB$4),'Uusi auto'!E$7,0)</f>
        <v>3.6</v>
      </c>
      <c r="P185">
        <f>IF(AND(ROW()&gt;'Uusi auto'!F$21,ROW()&lt;AC$4),'Uusi auto'!F$7,0)</f>
        <v>3.6</v>
      </c>
      <c r="Q185">
        <f t="shared" si="11"/>
        <v>10.8</v>
      </c>
      <c r="S185" cm="1">
        <f t="array" ref="S185">IF(AND($Q185&gt;11,Taulukko2[Kohde]=Aikataulu!M$1),"SKIP",Aikataulu!M185)</f>
        <v>0</v>
      </c>
      <c r="T185" cm="1">
        <f t="array" ref="T185">IF(AND($Q185&gt;11,Taulukko2[Matalin prioriteetti]=Aikataulu!N$1),"SKIP",Aikataulu!N185)</f>
        <v>3.6</v>
      </c>
      <c r="U185" cm="1">
        <f t="array" ref="U185">IF(AND($Q185&gt;11,Taulukko2[Kohde]=Aikataulu!O$1),"SKIP",Aikataulu!O185)</f>
        <v>3.6</v>
      </c>
      <c r="V185" cm="1">
        <f t="array" ref="V185">IF(AND($Q185&gt;11,Taulukko2[Matalin prioriteetti]=Aikataulu!P$1),"SKIP",Aikataulu!P185)</f>
        <v>3.6</v>
      </c>
      <c r="W185">
        <f t="shared" si="12"/>
        <v>10.8</v>
      </c>
    </row>
    <row r="186" spans="1:23" x14ac:dyDescent="0.35">
      <c r="A186">
        <f>IF(AND(ROW()&gt;'Uusi auto'!C$21,ROW()&lt;'Uusi auto'!C$23),'Uusi auto'!C$7,0)</f>
        <v>0</v>
      </c>
      <c r="B186">
        <f>IF(AND(ROW()&gt;'Uusi auto'!D$21,ROW()&lt;'Uusi auto'!D$23),'Uusi auto'!D$7,0)</f>
        <v>3.6</v>
      </c>
      <c r="C186">
        <f>IF(AND(ROW()&gt;'Uusi auto'!E$21,ROW()&lt;'Uusi auto'!E$23),'Uusi auto'!E$7,0)</f>
        <v>3.6</v>
      </c>
      <c r="D186">
        <f>IF(AND(ROW()&gt;'Uusi auto'!F$21,ROW()&lt;'Uusi auto'!F$23),'Uusi auto'!F$7,0)</f>
        <v>3.6</v>
      </c>
      <c r="E186">
        <f t="shared" si="9"/>
        <v>10.8</v>
      </c>
      <c r="G186" cm="1">
        <f t="array" ref="G186">IF(AND($E186&gt;11,Taulukko2[Kohde]=Aikataulu!A$1),"SKIP",Aikataulu!A186)</f>
        <v>0</v>
      </c>
      <c r="H186" cm="1">
        <f t="array" ref="H186">IF(AND($E186&gt;11,Taulukko2[Matalin prioriteetti]=Aikataulu!B$1),"SKIP",Aikataulu!B186)</f>
        <v>3.6</v>
      </c>
      <c r="I186" cm="1">
        <f t="array" ref="I186">IF(AND($E186&gt;11,Taulukko2[Kohde]=Aikataulu!C$1),"SKIP",Aikataulu!C186)</f>
        <v>3.6</v>
      </c>
      <c r="J186" cm="1">
        <f t="array" ref="J186">IF(AND($E186&gt;11,Taulukko2[Kohde]=Aikataulu!D$1),"SKIP",Aikataulu!D186)</f>
        <v>3.6</v>
      </c>
      <c r="K186">
        <f t="shared" si="10"/>
        <v>10.8</v>
      </c>
      <c r="M186">
        <f>IF(AND(ROW()&gt;'Uusi auto'!C$21,ROW()&lt;Z$4),'Uusi auto'!C$7,0)</f>
        <v>0</v>
      </c>
      <c r="N186">
        <f>IF(AND(ROW()&gt;'Uusi auto'!D$21,ROW()&lt;AA$4),'Uusi auto'!D$7,0)</f>
        <v>3.6</v>
      </c>
      <c r="O186">
        <f>IF(AND(ROW()&gt;'Uusi auto'!E$21,ROW()&lt;AB$4),'Uusi auto'!E$7,0)</f>
        <v>3.6</v>
      </c>
      <c r="P186">
        <f>IF(AND(ROW()&gt;'Uusi auto'!F$21,ROW()&lt;AC$4),'Uusi auto'!F$7,0)</f>
        <v>3.6</v>
      </c>
      <c r="Q186">
        <f t="shared" si="11"/>
        <v>10.8</v>
      </c>
      <c r="S186" cm="1">
        <f t="array" ref="S186">IF(AND($Q186&gt;11,Taulukko2[Kohde]=Aikataulu!M$1),"SKIP",Aikataulu!M186)</f>
        <v>0</v>
      </c>
      <c r="T186" cm="1">
        <f t="array" ref="T186">IF(AND($Q186&gt;11,Taulukko2[Matalin prioriteetti]=Aikataulu!N$1),"SKIP",Aikataulu!N186)</f>
        <v>3.6</v>
      </c>
      <c r="U186" cm="1">
        <f t="array" ref="U186">IF(AND($Q186&gt;11,Taulukko2[Kohde]=Aikataulu!O$1),"SKIP",Aikataulu!O186)</f>
        <v>3.6</v>
      </c>
      <c r="V186" cm="1">
        <f t="array" ref="V186">IF(AND($Q186&gt;11,Taulukko2[Matalin prioriteetti]=Aikataulu!P$1),"SKIP",Aikataulu!P186)</f>
        <v>3.6</v>
      </c>
      <c r="W186">
        <f t="shared" si="12"/>
        <v>10.8</v>
      </c>
    </row>
    <row r="187" spans="1:23" x14ac:dyDescent="0.35">
      <c r="A187">
        <f>IF(AND(ROW()&gt;'Uusi auto'!C$21,ROW()&lt;'Uusi auto'!C$23),'Uusi auto'!C$7,0)</f>
        <v>0</v>
      </c>
      <c r="B187">
        <f>IF(AND(ROW()&gt;'Uusi auto'!D$21,ROW()&lt;'Uusi auto'!D$23),'Uusi auto'!D$7,0)</f>
        <v>3.6</v>
      </c>
      <c r="C187">
        <f>IF(AND(ROW()&gt;'Uusi auto'!E$21,ROW()&lt;'Uusi auto'!E$23),'Uusi auto'!E$7,0)</f>
        <v>3.6</v>
      </c>
      <c r="D187">
        <f>IF(AND(ROW()&gt;'Uusi auto'!F$21,ROW()&lt;'Uusi auto'!F$23),'Uusi auto'!F$7,0)</f>
        <v>3.6</v>
      </c>
      <c r="E187">
        <f t="shared" si="9"/>
        <v>10.8</v>
      </c>
      <c r="G187" cm="1">
        <f t="array" ref="G187">IF(AND($E187&gt;11,Taulukko2[Kohde]=Aikataulu!A$1),"SKIP",Aikataulu!A187)</f>
        <v>0</v>
      </c>
      <c r="H187" cm="1">
        <f t="array" ref="H187">IF(AND($E187&gt;11,Taulukko2[Matalin prioriteetti]=Aikataulu!B$1),"SKIP",Aikataulu!B187)</f>
        <v>3.6</v>
      </c>
      <c r="I187" cm="1">
        <f t="array" ref="I187">IF(AND($E187&gt;11,Taulukko2[Kohde]=Aikataulu!C$1),"SKIP",Aikataulu!C187)</f>
        <v>3.6</v>
      </c>
      <c r="J187" cm="1">
        <f t="array" ref="J187">IF(AND($E187&gt;11,Taulukko2[Kohde]=Aikataulu!D$1),"SKIP",Aikataulu!D187)</f>
        <v>3.6</v>
      </c>
      <c r="K187">
        <f t="shared" si="10"/>
        <v>10.8</v>
      </c>
      <c r="M187">
        <f>IF(AND(ROW()&gt;'Uusi auto'!C$21,ROW()&lt;Z$4),'Uusi auto'!C$7,0)</f>
        <v>0</v>
      </c>
      <c r="N187">
        <f>IF(AND(ROW()&gt;'Uusi auto'!D$21,ROW()&lt;AA$4),'Uusi auto'!D$7,0)</f>
        <v>3.6</v>
      </c>
      <c r="O187">
        <f>IF(AND(ROW()&gt;'Uusi auto'!E$21,ROW()&lt;AB$4),'Uusi auto'!E$7,0)</f>
        <v>3.6</v>
      </c>
      <c r="P187">
        <f>IF(AND(ROW()&gt;'Uusi auto'!F$21,ROW()&lt;AC$4),'Uusi auto'!F$7,0)</f>
        <v>3.6</v>
      </c>
      <c r="Q187">
        <f t="shared" si="11"/>
        <v>10.8</v>
      </c>
      <c r="S187" cm="1">
        <f t="array" ref="S187">IF(AND($Q187&gt;11,Taulukko2[Kohde]=Aikataulu!M$1),"SKIP",Aikataulu!M187)</f>
        <v>0</v>
      </c>
      <c r="T187" cm="1">
        <f t="array" ref="T187">IF(AND($Q187&gt;11,Taulukko2[Matalin prioriteetti]=Aikataulu!N$1),"SKIP",Aikataulu!N187)</f>
        <v>3.6</v>
      </c>
      <c r="U187" cm="1">
        <f t="array" ref="U187">IF(AND($Q187&gt;11,Taulukko2[Kohde]=Aikataulu!O$1),"SKIP",Aikataulu!O187)</f>
        <v>3.6</v>
      </c>
      <c r="V187" cm="1">
        <f t="array" ref="V187">IF(AND($Q187&gt;11,Taulukko2[Matalin prioriteetti]=Aikataulu!P$1),"SKIP",Aikataulu!P187)</f>
        <v>3.6</v>
      </c>
      <c r="W187">
        <f t="shared" si="12"/>
        <v>10.8</v>
      </c>
    </row>
    <row r="188" spans="1:23" x14ac:dyDescent="0.35">
      <c r="A188">
        <f>IF(AND(ROW()&gt;'Uusi auto'!C$21,ROW()&lt;'Uusi auto'!C$23),'Uusi auto'!C$7,0)</f>
        <v>0</v>
      </c>
      <c r="B188">
        <f>IF(AND(ROW()&gt;'Uusi auto'!D$21,ROW()&lt;'Uusi auto'!D$23),'Uusi auto'!D$7,0)</f>
        <v>3.6</v>
      </c>
      <c r="C188">
        <f>IF(AND(ROW()&gt;'Uusi auto'!E$21,ROW()&lt;'Uusi auto'!E$23),'Uusi auto'!E$7,0)</f>
        <v>3.6</v>
      </c>
      <c r="D188">
        <f>IF(AND(ROW()&gt;'Uusi auto'!F$21,ROW()&lt;'Uusi auto'!F$23),'Uusi auto'!F$7,0)</f>
        <v>3.6</v>
      </c>
      <c r="E188">
        <f t="shared" si="9"/>
        <v>10.8</v>
      </c>
      <c r="G188" cm="1">
        <f t="array" ref="G188">IF(AND($E188&gt;11,Taulukko2[Kohde]=Aikataulu!A$1),"SKIP",Aikataulu!A188)</f>
        <v>0</v>
      </c>
      <c r="H188" cm="1">
        <f t="array" ref="H188">IF(AND($E188&gt;11,Taulukko2[Matalin prioriteetti]=Aikataulu!B$1),"SKIP",Aikataulu!B188)</f>
        <v>3.6</v>
      </c>
      <c r="I188" cm="1">
        <f t="array" ref="I188">IF(AND($E188&gt;11,Taulukko2[Kohde]=Aikataulu!C$1),"SKIP",Aikataulu!C188)</f>
        <v>3.6</v>
      </c>
      <c r="J188" cm="1">
        <f t="array" ref="J188">IF(AND($E188&gt;11,Taulukko2[Kohde]=Aikataulu!D$1),"SKIP",Aikataulu!D188)</f>
        <v>3.6</v>
      </c>
      <c r="K188">
        <f t="shared" si="10"/>
        <v>10.8</v>
      </c>
      <c r="M188">
        <f>IF(AND(ROW()&gt;'Uusi auto'!C$21,ROW()&lt;Z$4),'Uusi auto'!C$7,0)</f>
        <v>0</v>
      </c>
      <c r="N188">
        <f>IF(AND(ROW()&gt;'Uusi auto'!D$21,ROW()&lt;AA$4),'Uusi auto'!D$7,0)</f>
        <v>3.6</v>
      </c>
      <c r="O188">
        <f>IF(AND(ROW()&gt;'Uusi auto'!E$21,ROW()&lt;AB$4),'Uusi auto'!E$7,0)</f>
        <v>3.6</v>
      </c>
      <c r="P188">
        <f>IF(AND(ROW()&gt;'Uusi auto'!F$21,ROW()&lt;AC$4),'Uusi auto'!F$7,0)</f>
        <v>3.6</v>
      </c>
      <c r="Q188">
        <f t="shared" si="11"/>
        <v>10.8</v>
      </c>
      <c r="S188" cm="1">
        <f t="array" ref="S188">IF(AND($Q188&gt;11,Taulukko2[Kohde]=Aikataulu!M$1),"SKIP",Aikataulu!M188)</f>
        <v>0</v>
      </c>
      <c r="T188" cm="1">
        <f t="array" ref="T188">IF(AND($Q188&gt;11,Taulukko2[Matalin prioriteetti]=Aikataulu!N$1),"SKIP",Aikataulu!N188)</f>
        <v>3.6</v>
      </c>
      <c r="U188" cm="1">
        <f t="array" ref="U188">IF(AND($Q188&gt;11,Taulukko2[Kohde]=Aikataulu!O$1),"SKIP",Aikataulu!O188)</f>
        <v>3.6</v>
      </c>
      <c r="V188" cm="1">
        <f t="array" ref="V188">IF(AND($Q188&gt;11,Taulukko2[Matalin prioriteetti]=Aikataulu!P$1),"SKIP",Aikataulu!P188)</f>
        <v>3.6</v>
      </c>
      <c r="W188">
        <f t="shared" si="12"/>
        <v>10.8</v>
      </c>
    </row>
    <row r="189" spans="1:23" x14ac:dyDescent="0.35">
      <c r="A189">
        <f>IF(AND(ROW()&gt;'Uusi auto'!C$21,ROW()&lt;'Uusi auto'!C$23),'Uusi auto'!C$7,0)</f>
        <v>0</v>
      </c>
      <c r="B189">
        <f>IF(AND(ROW()&gt;'Uusi auto'!D$21,ROW()&lt;'Uusi auto'!D$23),'Uusi auto'!D$7,0)</f>
        <v>3.6</v>
      </c>
      <c r="C189">
        <f>IF(AND(ROW()&gt;'Uusi auto'!E$21,ROW()&lt;'Uusi auto'!E$23),'Uusi auto'!E$7,0)</f>
        <v>3.6</v>
      </c>
      <c r="D189">
        <f>IF(AND(ROW()&gt;'Uusi auto'!F$21,ROW()&lt;'Uusi auto'!F$23),'Uusi auto'!F$7,0)</f>
        <v>3.6</v>
      </c>
      <c r="E189">
        <f t="shared" si="9"/>
        <v>10.8</v>
      </c>
      <c r="G189" cm="1">
        <f t="array" ref="G189">IF(AND($E189&gt;11,Taulukko2[Kohde]=Aikataulu!A$1),"SKIP",Aikataulu!A189)</f>
        <v>0</v>
      </c>
      <c r="H189" cm="1">
        <f t="array" ref="H189">IF(AND($E189&gt;11,Taulukko2[Matalin prioriteetti]=Aikataulu!B$1),"SKIP",Aikataulu!B189)</f>
        <v>3.6</v>
      </c>
      <c r="I189" cm="1">
        <f t="array" ref="I189">IF(AND($E189&gt;11,Taulukko2[Kohde]=Aikataulu!C$1),"SKIP",Aikataulu!C189)</f>
        <v>3.6</v>
      </c>
      <c r="J189" cm="1">
        <f t="array" ref="J189">IF(AND($E189&gt;11,Taulukko2[Kohde]=Aikataulu!D$1),"SKIP",Aikataulu!D189)</f>
        <v>3.6</v>
      </c>
      <c r="K189">
        <f t="shared" si="10"/>
        <v>10.8</v>
      </c>
      <c r="M189">
        <f>IF(AND(ROW()&gt;'Uusi auto'!C$21,ROW()&lt;Z$4),'Uusi auto'!C$7,0)</f>
        <v>0</v>
      </c>
      <c r="N189">
        <f>IF(AND(ROW()&gt;'Uusi auto'!D$21,ROW()&lt;AA$4),'Uusi auto'!D$7,0)</f>
        <v>3.6</v>
      </c>
      <c r="O189">
        <f>IF(AND(ROW()&gt;'Uusi auto'!E$21,ROW()&lt;AB$4),'Uusi auto'!E$7,0)</f>
        <v>3.6</v>
      </c>
      <c r="P189">
        <f>IF(AND(ROW()&gt;'Uusi auto'!F$21,ROW()&lt;AC$4),'Uusi auto'!F$7,0)</f>
        <v>3.6</v>
      </c>
      <c r="Q189">
        <f t="shared" si="11"/>
        <v>10.8</v>
      </c>
      <c r="S189" cm="1">
        <f t="array" ref="S189">IF(AND($Q189&gt;11,Taulukko2[Kohde]=Aikataulu!M$1),"SKIP",Aikataulu!M189)</f>
        <v>0</v>
      </c>
      <c r="T189" cm="1">
        <f t="array" ref="T189">IF(AND($Q189&gt;11,Taulukko2[Matalin prioriteetti]=Aikataulu!N$1),"SKIP",Aikataulu!N189)</f>
        <v>3.6</v>
      </c>
      <c r="U189" cm="1">
        <f t="array" ref="U189">IF(AND($Q189&gt;11,Taulukko2[Kohde]=Aikataulu!O$1),"SKIP",Aikataulu!O189)</f>
        <v>3.6</v>
      </c>
      <c r="V189" cm="1">
        <f t="array" ref="V189">IF(AND($Q189&gt;11,Taulukko2[Matalin prioriteetti]=Aikataulu!P$1),"SKIP",Aikataulu!P189)</f>
        <v>3.6</v>
      </c>
      <c r="W189">
        <f t="shared" si="12"/>
        <v>10.8</v>
      </c>
    </row>
    <row r="190" spans="1:23" x14ac:dyDescent="0.35">
      <c r="A190">
        <f>IF(AND(ROW()&gt;'Uusi auto'!C$21,ROW()&lt;'Uusi auto'!C$23),'Uusi auto'!C$7,0)</f>
        <v>0</v>
      </c>
      <c r="B190">
        <f>IF(AND(ROW()&gt;'Uusi auto'!D$21,ROW()&lt;'Uusi auto'!D$23),'Uusi auto'!D$7,0)</f>
        <v>3.6</v>
      </c>
      <c r="C190">
        <f>IF(AND(ROW()&gt;'Uusi auto'!E$21,ROW()&lt;'Uusi auto'!E$23),'Uusi auto'!E$7,0)</f>
        <v>3.6</v>
      </c>
      <c r="D190">
        <f>IF(AND(ROW()&gt;'Uusi auto'!F$21,ROW()&lt;'Uusi auto'!F$23),'Uusi auto'!F$7,0)</f>
        <v>3.6</v>
      </c>
      <c r="E190">
        <f t="shared" si="9"/>
        <v>10.8</v>
      </c>
      <c r="G190" cm="1">
        <f t="array" ref="G190">IF(AND($E190&gt;11,Taulukko2[Kohde]=Aikataulu!A$1),"SKIP",Aikataulu!A190)</f>
        <v>0</v>
      </c>
      <c r="H190" cm="1">
        <f t="array" ref="H190">IF(AND($E190&gt;11,Taulukko2[Matalin prioriteetti]=Aikataulu!B$1),"SKIP",Aikataulu!B190)</f>
        <v>3.6</v>
      </c>
      <c r="I190" cm="1">
        <f t="array" ref="I190">IF(AND($E190&gt;11,Taulukko2[Kohde]=Aikataulu!C$1),"SKIP",Aikataulu!C190)</f>
        <v>3.6</v>
      </c>
      <c r="J190" cm="1">
        <f t="array" ref="J190">IF(AND($E190&gt;11,Taulukko2[Kohde]=Aikataulu!D$1),"SKIP",Aikataulu!D190)</f>
        <v>3.6</v>
      </c>
      <c r="K190">
        <f t="shared" si="10"/>
        <v>10.8</v>
      </c>
      <c r="M190">
        <f>IF(AND(ROW()&gt;'Uusi auto'!C$21,ROW()&lt;Z$4),'Uusi auto'!C$7,0)</f>
        <v>0</v>
      </c>
      <c r="N190">
        <f>IF(AND(ROW()&gt;'Uusi auto'!D$21,ROW()&lt;AA$4),'Uusi auto'!D$7,0)</f>
        <v>3.6</v>
      </c>
      <c r="O190">
        <f>IF(AND(ROW()&gt;'Uusi auto'!E$21,ROW()&lt;AB$4),'Uusi auto'!E$7,0)</f>
        <v>3.6</v>
      </c>
      <c r="P190">
        <f>IF(AND(ROW()&gt;'Uusi auto'!F$21,ROW()&lt;AC$4),'Uusi auto'!F$7,0)</f>
        <v>3.6</v>
      </c>
      <c r="Q190">
        <f t="shared" si="11"/>
        <v>10.8</v>
      </c>
      <c r="S190" cm="1">
        <f t="array" ref="S190">IF(AND($Q190&gt;11,Taulukko2[Kohde]=Aikataulu!M$1),"SKIP",Aikataulu!M190)</f>
        <v>0</v>
      </c>
      <c r="T190" cm="1">
        <f t="array" ref="T190">IF(AND($Q190&gt;11,Taulukko2[Matalin prioriteetti]=Aikataulu!N$1),"SKIP",Aikataulu!N190)</f>
        <v>3.6</v>
      </c>
      <c r="U190" cm="1">
        <f t="array" ref="U190">IF(AND($Q190&gt;11,Taulukko2[Kohde]=Aikataulu!O$1),"SKIP",Aikataulu!O190)</f>
        <v>3.6</v>
      </c>
      <c r="V190" cm="1">
        <f t="array" ref="V190">IF(AND($Q190&gt;11,Taulukko2[Matalin prioriteetti]=Aikataulu!P$1),"SKIP",Aikataulu!P190)</f>
        <v>3.6</v>
      </c>
      <c r="W190">
        <f t="shared" si="12"/>
        <v>10.8</v>
      </c>
    </row>
    <row r="191" spans="1:23" x14ac:dyDescent="0.35">
      <c r="A191">
        <f>IF(AND(ROW()&gt;'Uusi auto'!C$21,ROW()&lt;'Uusi auto'!C$23),'Uusi auto'!C$7,0)</f>
        <v>0</v>
      </c>
      <c r="B191">
        <f>IF(AND(ROW()&gt;'Uusi auto'!D$21,ROW()&lt;'Uusi auto'!D$23),'Uusi auto'!D$7,0)</f>
        <v>3.6</v>
      </c>
      <c r="C191">
        <f>IF(AND(ROW()&gt;'Uusi auto'!E$21,ROW()&lt;'Uusi auto'!E$23),'Uusi auto'!E$7,0)</f>
        <v>3.6</v>
      </c>
      <c r="D191">
        <f>IF(AND(ROW()&gt;'Uusi auto'!F$21,ROW()&lt;'Uusi auto'!F$23),'Uusi auto'!F$7,0)</f>
        <v>3.6</v>
      </c>
      <c r="E191">
        <f t="shared" si="9"/>
        <v>10.8</v>
      </c>
      <c r="G191" cm="1">
        <f t="array" ref="G191">IF(AND($E191&gt;11,Taulukko2[Kohde]=Aikataulu!A$1),"SKIP",Aikataulu!A191)</f>
        <v>0</v>
      </c>
      <c r="H191" cm="1">
        <f t="array" ref="H191">IF(AND($E191&gt;11,Taulukko2[Matalin prioriteetti]=Aikataulu!B$1),"SKIP",Aikataulu!B191)</f>
        <v>3.6</v>
      </c>
      <c r="I191" cm="1">
        <f t="array" ref="I191">IF(AND($E191&gt;11,Taulukko2[Kohde]=Aikataulu!C$1),"SKIP",Aikataulu!C191)</f>
        <v>3.6</v>
      </c>
      <c r="J191" cm="1">
        <f t="array" ref="J191">IF(AND($E191&gt;11,Taulukko2[Kohde]=Aikataulu!D$1),"SKIP",Aikataulu!D191)</f>
        <v>3.6</v>
      </c>
      <c r="K191">
        <f t="shared" si="10"/>
        <v>10.8</v>
      </c>
      <c r="M191">
        <f>IF(AND(ROW()&gt;'Uusi auto'!C$21,ROW()&lt;Z$4),'Uusi auto'!C$7,0)</f>
        <v>0</v>
      </c>
      <c r="N191">
        <f>IF(AND(ROW()&gt;'Uusi auto'!D$21,ROW()&lt;AA$4),'Uusi auto'!D$7,0)</f>
        <v>3.6</v>
      </c>
      <c r="O191">
        <f>IF(AND(ROW()&gt;'Uusi auto'!E$21,ROW()&lt;AB$4),'Uusi auto'!E$7,0)</f>
        <v>3.6</v>
      </c>
      <c r="P191">
        <f>IF(AND(ROW()&gt;'Uusi auto'!F$21,ROW()&lt;AC$4),'Uusi auto'!F$7,0)</f>
        <v>3.6</v>
      </c>
      <c r="Q191">
        <f t="shared" si="11"/>
        <v>10.8</v>
      </c>
      <c r="S191" cm="1">
        <f t="array" ref="S191">IF(AND($Q191&gt;11,Taulukko2[Kohde]=Aikataulu!M$1),"SKIP",Aikataulu!M191)</f>
        <v>0</v>
      </c>
      <c r="T191" cm="1">
        <f t="array" ref="T191">IF(AND($Q191&gt;11,Taulukko2[Matalin prioriteetti]=Aikataulu!N$1),"SKIP",Aikataulu!N191)</f>
        <v>3.6</v>
      </c>
      <c r="U191" cm="1">
        <f t="array" ref="U191">IF(AND($Q191&gt;11,Taulukko2[Kohde]=Aikataulu!O$1),"SKIP",Aikataulu!O191)</f>
        <v>3.6</v>
      </c>
      <c r="V191" cm="1">
        <f t="array" ref="V191">IF(AND($Q191&gt;11,Taulukko2[Matalin prioriteetti]=Aikataulu!P$1),"SKIP",Aikataulu!P191)</f>
        <v>3.6</v>
      </c>
      <c r="W191">
        <f t="shared" si="12"/>
        <v>10.8</v>
      </c>
    </row>
    <row r="192" spans="1:23" x14ac:dyDescent="0.35">
      <c r="A192">
        <f>IF(AND(ROW()&gt;'Uusi auto'!C$21,ROW()&lt;'Uusi auto'!C$23),'Uusi auto'!C$7,0)</f>
        <v>0</v>
      </c>
      <c r="B192">
        <f>IF(AND(ROW()&gt;'Uusi auto'!D$21,ROW()&lt;'Uusi auto'!D$23),'Uusi auto'!D$7,0)</f>
        <v>3.6</v>
      </c>
      <c r="C192">
        <f>IF(AND(ROW()&gt;'Uusi auto'!E$21,ROW()&lt;'Uusi auto'!E$23),'Uusi auto'!E$7,0)</f>
        <v>3.6</v>
      </c>
      <c r="D192">
        <f>IF(AND(ROW()&gt;'Uusi auto'!F$21,ROW()&lt;'Uusi auto'!F$23),'Uusi auto'!F$7,0)</f>
        <v>3.6</v>
      </c>
      <c r="E192">
        <f t="shared" si="9"/>
        <v>10.8</v>
      </c>
      <c r="G192" cm="1">
        <f t="array" ref="G192">IF(AND($E192&gt;11,Taulukko2[Kohde]=Aikataulu!A$1),"SKIP",Aikataulu!A192)</f>
        <v>0</v>
      </c>
      <c r="H192" cm="1">
        <f t="array" ref="H192">IF(AND($E192&gt;11,Taulukko2[Matalin prioriteetti]=Aikataulu!B$1),"SKIP",Aikataulu!B192)</f>
        <v>3.6</v>
      </c>
      <c r="I192" cm="1">
        <f t="array" ref="I192">IF(AND($E192&gt;11,Taulukko2[Kohde]=Aikataulu!C$1),"SKIP",Aikataulu!C192)</f>
        <v>3.6</v>
      </c>
      <c r="J192" cm="1">
        <f t="array" ref="J192">IF(AND($E192&gt;11,Taulukko2[Kohde]=Aikataulu!D$1),"SKIP",Aikataulu!D192)</f>
        <v>3.6</v>
      </c>
      <c r="K192">
        <f t="shared" si="10"/>
        <v>10.8</v>
      </c>
      <c r="M192">
        <f>IF(AND(ROW()&gt;'Uusi auto'!C$21,ROW()&lt;Z$4),'Uusi auto'!C$7,0)</f>
        <v>0</v>
      </c>
      <c r="N192">
        <f>IF(AND(ROW()&gt;'Uusi auto'!D$21,ROW()&lt;AA$4),'Uusi auto'!D$7,0)</f>
        <v>3.6</v>
      </c>
      <c r="O192">
        <f>IF(AND(ROW()&gt;'Uusi auto'!E$21,ROW()&lt;AB$4),'Uusi auto'!E$7,0)</f>
        <v>3.6</v>
      </c>
      <c r="P192">
        <f>IF(AND(ROW()&gt;'Uusi auto'!F$21,ROW()&lt;AC$4),'Uusi auto'!F$7,0)</f>
        <v>3.6</v>
      </c>
      <c r="Q192">
        <f t="shared" si="11"/>
        <v>10.8</v>
      </c>
      <c r="S192" cm="1">
        <f t="array" ref="S192">IF(AND($Q192&gt;11,Taulukko2[Kohde]=Aikataulu!M$1),"SKIP",Aikataulu!M192)</f>
        <v>0</v>
      </c>
      <c r="T192" cm="1">
        <f t="array" ref="T192">IF(AND($Q192&gt;11,Taulukko2[Matalin prioriteetti]=Aikataulu!N$1),"SKIP",Aikataulu!N192)</f>
        <v>3.6</v>
      </c>
      <c r="U192" cm="1">
        <f t="array" ref="U192">IF(AND($Q192&gt;11,Taulukko2[Kohde]=Aikataulu!O$1),"SKIP",Aikataulu!O192)</f>
        <v>3.6</v>
      </c>
      <c r="V192" cm="1">
        <f t="array" ref="V192">IF(AND($Q192&gt;11,Taulukko2[Matalin prioriteetti]=Aikataulu!P$1),"SKIP",Aikataulu!P192)</f>
        <v>3.6</v>
      </c>
      <c r="W192">
        <f t="shared" si="12"/>
        <v>10.8</v>
      </c>
    </row>
    <row r="193" spans="1:23" x14ac:dyDescent="0.35">
      <c r="A193">
        <f>IF(AND(ROW()&gt;'Uusi auto'!C$21,ROW()&lt;'Uusi auto'!C$23),'Uusi auto'!C$7,0)</f>
        <v>0</v>
      </c>
      <c r="B193">
        <f>IF(AND(ROW()&gt;'Uusi auto'!D$21,ROW()&lt;'Uusi auto'!D$23),'Uusi auto'!D$7,0)</f>
        <v>3.6</v>
      </c>
      <c r="C193">
        <f>IF(AND(ROW()&gt;'Uusi auto'!E$21,ROW()&lt;'Uusi auto'!E$23),'Uusi auto'!E$7,0)</f>
        <v>3.6</v>
      </c>
      <c r="D193">
        <f>IF(AND(ROW()&gt;'Uusi auto'!F$21,ROW()&lt;'Uusi auto'!F$23),'Uusi auto'!F$7,0)</f>
        <v>3.6</v>
      </c>
      <c r="E193">
        <f t="shared" si="9"/>
        <v>10.8</v>
      </c>
      <c r="G193" cm="1">
        <f t="array" ref="G193">IF(AND($E193&gt;11,Taulukko2[Kohde]=Aikataulu!A$1),"SKIP",Aikataulu!A193)</f>
        <v>0</v>
      </c>
      <c r="H193" cm="1">
        <f t="array" ref="H193">IF(AND($E193&gt;11,Taulukko2[Matalin prioriteetti]=Aikataulu!B$1),"SKIP",Aikataulu!B193)</f>
        <v>3.6</v>
      </c>
      <c r="I193" cm="1">
        <f t="array" ref="I193">IF(AND($E193&gt;11,Taulukko2[Kohde]=Aikataulu!C$1),"SKIP",Aikataulu!C193)</f>
        <v>3.6</v>
      </c>
      <c r="J193" cm="1">
        <f t="array" ref="J193">IF(AND($E193&gt;11,Taulukko2[Kohde]=Aikataulu!D$1),"SKIP",Aikataulu!D193)</f>
        <v>3.6</v>
      </c>
      <c r="K193">
        <f t="shared" si="10"/>
        <v>10.8</v>
      </c>
      <c r="M193">
        <f>IF(AND(ROW()&gt;'Uusi auto'!C$21,ROW()&lt;Z$4),'Uusi auto'!C$7,0)</f>
        <v>0</v>
      </c>
      <c r="N193">
        <f>IF(AND(ROW()&gt;'Uusi auto'!D$21,ROW()&lt;AA$4),'Uusi auto'!D$7,0)</f>
        <v>3.6</v>
      </c>
      <c r="O193">
        <f>IF(AND(ROW()&gt;'Uusi auto'!E$21,ROW()&lt;AB$4),'Uusi auto'!E$7,0)</f>
        <v>3.6</v>
      </c>
      <c r="P193">
        <f>IF(AND(ROW()&gt;'Uusi auto'!F$21,ROW()&lt;AC$4),'Uusi auto'!F$7,0)</f>
        <v>3.6</v>
      </c>
      <c r="Q193">
        <f t="shared" si="11"/>
        <v>10.8</v>
      </c>
      <c r="S193" cm="1">
        <f t="array" ref="S193">IF(AND($Q193&gt;11,Taulukko2[Kohde]=Aikataulu!M$1),"SKIP",Aikataulu!M193)</f>
        <v>0</v>
      </c>
      <c r="T193" cm="1">
        <f t="array" ref="T193">IF(AND($Q193&gt;11,Taulukko2[Matalin prioriteetti]=Aikataulu!N$1),"SKIP",Aikataulu!N193)</f>
        <v>3.6</v>
      </c>
      <c r="U193" cm="1">
        <f t="array" ref="U193">IF(AND($Q193&gt;11,Taulukko2[Kohde]=Aikataulu!O$1),"SKIP",Aikataulu!O193)</f>
        <v>3.6</v>
      </c>
      <c r="V193" cm="1">
        <f t="array" ref="V193">IF(AND($Q193&gt;11,Taulukko2[Matalin prioriteetti]=Aikataulu!P$1),"SKIP",Aikataulu!P193)</f>
        <v>3.6</v>
      </c>
      <c r="W193">
        <f t="shared" si="12"/>
        <v>10.8</v>
      </c>
    </row>
    <row r="194" spans="1:23" x14ac:dyDescent="0.35">
      <c r="A194">
        <f>IF(AND(ROW()&gt;'Uusi auto'!C$21,ROW()&lt;'Uusi auto'!C$23),'Uusi auto'!C$7,0)</f>
        <v>0</v>
      </c>
      <c r="B194">
        <f>IF(AND(ROW()&gt;'Uusi auto'!D$21,ROW()&lt;'Uusi auto'!D$23),'Uusi auto'!D$7,0)</f>
        <v>3.6</v>
      </c>
      <c r="C194">
        <f>IF(AND(ROW()&gt;'Uusi auto'!E$21,ROW()&lt;'Uusi auto'!E$23),'Uusi auto'!E$7,0)</f>
        <v>3.6</v>
      </c>
      <c r="D194">
        <f>IF(AND(ROW()&gt;'Uusi auto'!F$21,ROW()&lt;'Uusi auto'!F$23),'Uusi auto'!F$7,0)</f>
        <v>3.6</v>
      </c>
      <c r="E194">
        <f t="shared" si="9"/>
        <v>10.8</v>
      </c>
      <c r="G194" cm="1">
        <f t="array" ref="G194">IF(AND($E194&gt;11,Taulukko2[Kohde]=Aikataulu!A$1),"SKIP",Aikataulu!A194)</f>
        <v>0</v>
      </c>
      <c r="H194" cm="1">
        <f t="array" ref="H194">IF(AND($E194&gt;11,Taulukko2[Matalin prioriteetti]=Aikataulu!B$1),"SKIP",Aikataulu!B194)</f>
        <v>3.6</v>
      </c>
      <c r="I194" cm="1">
        <f t="array" ref="I194">IF(AND($E194&gt;11,Taulukko2[Kohde]=Aikataulu!C$1),"SKIP",Aikataulu!C194)</f>
        <v>3.6</v>
      </c>
      <c r="J194" cm="1">
        <f t="array" ref="J194">IF(AND($E194&gt;11,Taulukko2[Kohde]=Aikataulu!D$1),"SKIP",Aikataulu!D194)</f>
        <v>3.6</v>
      </c>
      <c r="K194">
        <f t="shared" si="10"/>
        <v>10.8</v>
      </c>
      <c r="M194">
        <f>IF(AND(ROW()&gt;'Uusi auto'!C$21,ROW()&lt;Z$4),'Uusi auto'!C$7,0)</f>
        <v>0</v>
      </c>
      <c r="N194">
        <f>IF(AND(ROW()&gt;'Uusi auto'!D$21,ROW()&lt;AA$4),'Uusi auto'!D$7,0)</f>
        <v>3.6</v>
      </c>
      <c r="O194">
        <f>IF(AND(ROW()&gt;'Uusi auto'!E$21,ROW()&lt;AB$4),'Uusi auto'!E$7,0)</f>
        <v>3.6</v>
      </c>
      <c r="P194">
        <f>IF(AND(ROW()&gt;'Uusi auto'!F$21,ROW()&lt;AC$4),'Uusi auto'!F$7,0)</f>
        <v>3.6</v>
      </c>
      <c r="Q194">
        <f t="shared" si="11"/>
        <v>10.8</v>
      </c>
      <c r="S194" cm="1">
        <f t="array" ref="S194">IF(AND($Q194&gt;11,Taulukko2[Kohde]=Aikataulu!M$1),"SKIP",Aikataulu!M194)</f>
        <v>0</v>
      </c>
      <c r="T194" cm="1">
        <f t="array" ref="T194">IF(AND($Q194&gt;11,Taulukko2[Matalin prioriteetti]=Aikataulu!N$1),"SKIP",Aikataulu!N194)</f>
        <v>3.6</v>
      </c>
      <c r="U194" cm="1">
        <f t="array" ref="U194">IF(AND($Q194&gt;11,Taulukko2[Kohde]=Aikataulu!O$1),"SKIP",Aikataulu!O194)</f>
        <v>3.6</v>
      </c>
      <c r="V194" cm="1">
        <f t="array" ref="V194">IF(AND($Q194&gt;11,Taulukko2[Matalin prioriteetti]=Aikataulu!P$1),"SKIP",Aikataulu!P194)</f>
        <v>3.6</v>
      </c>
      <c r="W194">
        <f t="shared" si="12"/>
        <v>10.8</v>
      </c>
    </row>
    <row r="195" spans="1:23" x14ac:dyDescent="0.35">
      <c r="A195">
        <f>IF(AND(ROW()&gt;'Uusi auto'!C$21,ROW()&lt;'Uusi auto'!C$23),'Uusi auto'!C$7,0)</f>
        <v>0</v>
      </c>
      <c r="B195">
        <f>IF(AND(ROW()&gt;'Uusi auto'!D$21,ROW()&lt;'Uusi auto'!D$23),'Uusi auto'!D$7,0)</f>
        <v>3.6</v>
      </c>
      <c r="C195">
        <f>IF(AND(ROW()&gt;'Uusi auto'!E$21,ROW()&lt;'Uusi auto'!E$23),'Uusi auto'!E$7,0)</f>
        <v>3.6</v>
      </c>
      <c r="D195">
        <f>IF(AND(ROW()&gt;'Uusi auto'!F$21,ROW()&lt;'Uusi auto'!F$23),'Uusi auto'!F$7,0)</f>
        <v>3.6</v>
      </c>
      <c r="E195">
        <f t="shared" ref="E195:E258" si="13">SUM(A195:D195)</f>
        <v>10.8</v>
      </c>
      <c r="G195" cm="1">
        <f t="array" ref="G195">IF(AND($E195&gt;11,Taulukko2[Kohde]=Aikataulu!A$1),"SKIP",Aikataulu!A195)</f>
        <v>0</v>
      </c>
      <c r="H195" cm="1">
        <f t="array" ref="H195">IF(AND($E195&gt;11,Taulukko2[Matalin prioriteetti]=Aikataulu!B$1),"SKIP",Aikataulu!B195)</f>
        <v>3.6</v>
      </c>
      <c r="I195" cm="1">
        <f t="array" ref="I195">IF(AND($E195&gt;11,Taulukko2[Kohde]=Aikataulu!C$1),"SKIP",Aikataulu!C195)</f>
        <v>3.6</v>
      </c>
      <c r="J195" cm="1">
        <f t="array" ref="J195">IF(AND($E195&gt;11,Taulukko2[Kohde]=Aikataulu!D$1),"SKIP",Aikataulu!D195)</f>
        <v>3.6</v>
      </c>
      <c r="K195">
        <f t="shared" ref="K195:K258" si="14">SUM(G195:J195)</f>
        <v>10.8</v>
      </c>
      <c r="M195">
        <f>IF(AND(ROW()&gt;'Uusi auto'!C$21,ROW()&lt;Z$4),'Uusi auto'!C$7,0)</f>
        <v>0</v>
      </c>
      <c r="N195">
        <f>IF(AND(ROW()&gt;'Uusi auto'!D$21,ROW()&lt;AA$4),'Uusi auto'!D$7,0)</f>
        <v>3.6</v>
      </c>
      <c r="O195">
        <f>IF(AND(ROW()&gt;'Uusi auto'!E$21,ROW()&lt;AB$4),'Uusi auto'!E$7,0)</f>
        <v>3.6</v>
      </c>
      <c r="P195">
        <f>IF(AND(ROW()&gt;'Uusi auto'!F$21,ROW()&lt;AC$4),'Uusi auto'!F$7,0)</f>
        <v>3.6</v>
      </c>
      <c r="Q195">
        <f t="shared" ref="Q195:Q258" si="15">SUM(M195:P195)</f>
        <v>10.8</v>
      </c>
      <c r="S195" cm="1">
        <f t="array" ref="S195">IF(AND($Q195&gt;11,Taulukko2[Kohde]=Aikataulu!M$1),"SKIP",Aikataulu!M195)</f>
        <v>0</v>
      </c>
      <c r="T195" cm="1">
        <f t="array" ref="T195">IF(AND($Q195&gt;11,Taulukko2[Matalin prioriteetti]=Aikataulu!N$1),"SKIP",Aikataulu!N195)</f>
        <v>3.6</v>
      </c>
      <c r="U195" cm="1">
        <f t="array" ref="U195">IF(AND($Q195&gt;11,Taulukko2[Kohde]=Aikataulu!O$1),"SKIP",Aikataulu!O195)</f>
        <v>3.6</v>
      </c>
      <c r="V195" cm="1">
        <f t="array" ref="V195">IF(AND($Q195&gt;11,Taulukko2[Matalin prioriteetti]=Aikataulu!P$1),"SKIP",Aikataulu!P195)</f>
        <v>3.6</v>
      </c>
      <c r="W195">
        <f t="shared" ref="W195:W258" si="16">SUM(S195:V195)</f>
        <v>10.8</v>
      </c>
    </row>
    <row r="196" spans="1:23" x14ac:dyDescent="0.35">
      <c r="A196">
        <f>IF(AND(ROW()&gt;'Uusi auto'!C$21,ROW()&lt;'Uusi auto'!C$23),'Uusi auto'!C$7,0)</f>
        <v>0</v>
      </c>
      <c r="B196">
        <f>IF(AND(ROW()&gt;'Uusi auto'!D$21,ROW()&lt;'Uusi auto'!D$23),'Uusi auto'!D$7,0)</f>
        <v>3.6</v>
      </c>
      <c r="C196">
        <f>IF(AND(ROW()&gt;'Uusi auto'!E$21,ROW()&lt;'Uusi auto'!E$23),'Uusi auto'!E$7,0)</f>
        <v>0</v>
      </c>
      <c r="D196">
        <f>IF(AND(ROW()&gt;'Uusi auto'!F$21,ROW()&lt;'Uusi auto'!F$23),'Uusi auto'!F$7,0)</f>
        <v>3.6</v>
      </c>
      <c r="E196">
        <f t="shared" si="13"/>
        <v>7.2</v>
      </c>
      <c r="G196" cm="1">
        <f t="array" ref="G196">IF(AND($E196&gt;11,Taulukko2[Kohde]=Aikataulu!A$1),"SKIP",Aikataulu!A196)</f>
        <v>0</v>
      </c>
      <c r="H196" cm="1">
        <f t="array" ref="H196">IF(AND($E196&gt;11,Taulukko2[Matalin prioriteetti]=Aikataulu!B$1),"SKIP",Aikataulu!B196)</f>
        <v>3.6</v>
      </c>
      <c r="I196" cm="1">
        <f t="array" ref="I196">IF(AND($E196&gt;11,Taulukko2[Kohde]=Aikataulu!C$1),"SKIP",Aikataulu!C196)</f>
        <v>0</v>
      </c>
      <c r="J196" cm="1">
        <f t="array" ref="J196">IF(AND($E196&gt;11,Taulukko2[Kohde]=Aikataulu!D$1),"SKIP",Aikataulu!D196)</f>
        <v>3.6</v>
      </c>
      <c r="K196">
        <f t="shared" si="14"/>
        <v>7.2</v>
      </c>
      <c r="M196">
        <f>IF(AND(ROW()&gt;'Uusi auto'!C$21,ROW()&lt;Z$4),'Uusi auto'!C$7,0)</f>
        <v>0</v>
      </c>
      <c r="N196">
        <f>IF(AND(ROW()&gt;'Uusi auto'!D$21,ROW()&lt;AA$4),'Uusi auto'!D$7,0)</f>
        <v>3.6</v>
      </c>
      <c r="O196">
        <f>IF(AND(ROW()&gt;'Uusi auto'!E$21,ROW()&lt;AB$4),'Uusi auto'!E$7,0)</f>
        <v>3.6</v>
      </c>
      <c r="P196">
        <f>IF(AND(ROW()&gt;'Uusi auto'!F$21,ROW()&lt;AC$4),'Uusi auto'!F$7,0)</f>
        <v>3.6</v>
      </c>
      <c r="Q196">
        <f t="shared" si="15"/>
        <v>10.8</v>
      </c>
      <c r="S196" cm="1">
        <f t="array" ref="S196">IF(AND($Q196&gt;11,Taulukko2[Kohde]=Aikataulu!M$1),"SKIP",Aikataulu!M196)</f>
        <v>0</v>
      </c>
      <c r="T196" cm="1">
        <f t="array" ref="T196">IF(AND($Q196&gt;11,Taulukko2[Matalin prioriteetti]=Aikataulu!N$1),"SKIP",Aikataulu!N196)</f>
        <v>3.6</v>
      </c>
      <c r="U196" cm="1">
        <f t="array" ref="U196">IF(AND($Q196&gt;11,Taulukko2[Kohde]=Aikataulu!O$1),"SKIP",Aikataulu!O196)</f>
        <v>3.6</v>
      </c>
      <c r="V196" cm="1">
        <f t="array" ref="V196">IF(AND($Q196&gt;11,Taulukko2[Matalin prioriteetti]=Aikataulu!P$1),"SKIP",Aikataulu!P196)</f>
        <v>3.6</v>
      </c>
      <c r="W196">
        <f t="shared" si="16"/>
        <v>10.8</v>
      </c>
    </row>
    <row r="197" spans="1:23" x14ac:dyDescent="0.35">
      <c r="A197">
        <f>IF(AND(ROW()&gt;'Uusi auto'!C$21,ROW()&lt;'Uusi auto'!C$23),'Uusi auto'!C$7,0)</f>
        <v>0</v>
      </c>
      <c r="B197">
        <f>IF(AND(ROW()&gt;'Uusi auto'!D$21,ROW()&lt;'Uusi auto'!D$23),'Uusi auto'!D$7,0)</f>
        <v>3.6</v>
      </c>
      <c r="C197">
        <f>IF(AND(ROW()&gt;'Uusi auto'!E$21,ROW()&lt;'Uusi auto'!E$23),'Uusi auto'!E$7,0)</f>
        <v>0</v>
      </c>
      <c r="D197">
        <f>IF(AND(ROW()&gt;'Uusi auto'!F$21,ROW()&lt;'Uusi auto'!F$23),'Uusi auto'!F$7,0)</f>
        <v>3.6</v>
      </c>
      <c r="E197">
        <f t="shared" si="13"/>
        <v>7.2</v>
      </c>
      <c r="G197" cm="1">
        <f t="array" ref="G197">IF(AND($E197&gt;11,Taulukko2[Kohde]=Aikataulu!A$1),"SKIP",Aikataulu!A197)</f>
        <v>0</v>
      </c>
      <c r="H197" cm="1">
        <f t="array" ref="H197">IF(AND($E197&gt;11,Taulukko2[Matalin prioriteetti]=Aikataulu!B$1),"SKIP",Aikataulu!B197)</f>
        <v>3.6</v>
      </c>
      <c r="I197" cm="1">
        <f t="array" ref="I197">IF(AND($E197&gt;11,Taulukko2[Kohde]=Aikataulu!C$1),"SKIP",Aikataulu!C197)</f>
        <v>0</v>
      </c>
      <c r="J197" cm="1">
        <f t="array" ref="J197">IF(AND($E197&gt;11,Taulukko2[Kohde]=Aikataulu!D$1),"SKIP",Aikataulu!D197)</f>
        <v>3.6</v>
      </c>
      <c r="K197">
        <f t="shared" si="14"/>
        <v>7.2</v>
      </c>
      <c r="M197">
        <f>IF(AND(ROW()&gt;'Uusi auto'!C$21,ROW()&lt;Z$4),'Uusi auto'!C$7,0)</f>
        <v>0</v>
      </c>
      <c r="N197">
        <f>IF(AND(ROW()&gt;'Uusi auto'!D$21,ROW()&lt;AA$4),'Uusi auto'!D$7,0)</f>
        <v>3.6</v>
      </c>
      <c r="O197">
        <f>IF(AND(ROW()&gt;'Uusi auto'!E$21,ROW()&lt;AB$4),'Uusi auto'!E$7,0)</f>
        <v>3.6</v>
      </c>
      <c r="P197">
        <f>IF(AND(ROW()&gt;'Uusi auto'!F$21,ROW()&lt;AC$4),'Uusi auto'!F$7,0)</f>
        <v>3.6</v>
      </c>
      <c r="Q197">
        <f t="shared" si="15"/>
        <v>10.8</v>
      </c>
      <c r="S197" cm="1">
        <f t="array" ref="S197">IF(AND($Q197&gt;11,Taulukko2[Kohde]=Aikataulu!M$1),"SKIP",Aikataulu!M197)</f>
        <v>0</v>
      </c>
      <c r="T197" cm="1">
        <f t="array" ref="T197">IF(AND($Q197&gt;11,Taulukko2[Matalin prioriteetti]=Aikataulu!N$1),"SKIP",Aikataulu!N197)</f>
        <v>3.6</v>
      </c>
      <c r="U197" cm="1">
        <f t="array" ref="U197">IF(AND($Q197&gt;11,Taulukko2[Kohde]=Aikataulu!O$1),"SKIP",Aikataulu!O197)</f>
        <v>3.6</v>
      </c>
      <c r="V197" cm="1">
        <f t="array" ref="V197">IF(AND($Q197&gt;11,Taulukko2[Matalin prioriteetti]=Aikataulu!P$1),"SKIP",Aikataulu!P197)</f>
        <v>3.6</v>
      </c>
      <c r="W197">
        <f t="shared" si="16"/>
        <v>10.8</v>
      </c>
    </row>
    <row r="198" spans="1:23" x14ac:dyDescent="0.35">
      <c r="A198">
        <f>IF(AND(ROW()&gt;'Uusi auto'!C$21,ROW()&lt;'Uusi auto'!C$23),'Uusi auto'!C$7,0)</f>
        <v>0</v>
      </c>
      <c r="B198">
        <f>IF(AND(ROW()&gt;'Uusi auto'!D$21,ROW()&lt;'Uusi auto'!D$23),'Uusi auto'!D$7,0)</f>
        <v>0</v>
      </c>
      <c r="C198">
        <f>IF(AND(ROW()&gt;'Uusi auto'!E$21,ROW()&lt;'Uusi auto'!E$23),'Uusi auto'!E$7,0)</f>
        <v>0</v>
      </c>
      <c r="D198">
        <f>IF(AND(ROW()&gt;'Uusi auto'!F$21,ROW()&lt;'Uusi auto'!F$23),'Uusi auto'!F$7,0)</f>
        <v>3.6</v>
      </c>
      <c r="E198">
        <f t="shared" si="13"/>
        <v>3.6</v>
      </c>
      <c r="G198" cm="1">
        <f t="array" ref="G198">IF(AND($E198&gt;11,Taulukko2[Kohde]=Aikataulu!A$1),"SKIP",Aikataulu!A198)</f>
        <v>0</v>
      </c>
      <c r="H198" cm="1">
        <f t="array" ref="H198">IF(AND($E198&gt;11,Taulukko2[Matalin prioriteetti]=Aikataulu!B$1),"SKIP",Aikataulu!B198)</f>
        <v>0</v>
      </c>
      <c r="I198" cm="1">
        <f t="array" ref="I198">IF(AND($E198&gt;11,Taulukko2[Kohde]=Aikataulu!C$1),"SKIP",Aikataulu!C198)</f>
        <v>0</v>
      </c>
      <c r="J198" cm="1">
        <f t="array" ref="J198">IF(AND($E198&gt;11,Taulukko2[Kohde]=Aikataulu!D$1),"SKIP",Aikataulu!D198)</f>
        <v>3.6</v>
      </c>
      <c r="K198">
        <f t="shared" si="14"/>
        <v>3.6</v>
      </c>
      <c r="M198">
        <f>IF(AND(ROW()&gt;'Uusi auto'!C$21,ROW()&lt;Z$4),'Uusi auto'!C$7,0)</f>
        <v>0</v>
      </c>
      <c r="N198">
        <f>IF(AND(ROW()&gt;'Uusi auto'!D$21,ROW()&lt;AA$4),'Uusi auto'!D$7,0)</f>
        <v>0</v>
      </c>
      <c r="O198">
        <f>IF(AND(ROW()&gt;'Uusi auto'!E$21,ROW()&lt;AB$4),'Uusi auto'!E$7,0)</f>
        <v>3.6</v>
      </c>
      <c r="P198">
        <f>IF(AND(ROW()&gt;'Uusi auto'!F$21,ROW()&lt;AC$4),'Uusi auto'!F$7,0)</f>
        <v>3.6</v>
      </c>
      <c r="Q198">
        <f t="shared" si="15"/>
        <v>7.2</v>
      </c>
      <c r="S198" cm="1">
        <f t="array" ref="S198">IF(AND($Q198&gt;11,Taulukko2[Kohde]=Aikataulu!M$1),"SKIP",Aikataulu!M198)</f>
        <v>0</v>
      </c>
      <c r="T198" cm="1">
        <f t="array" ref="T198">IF(AND($Q198&gt;11,Taulukko2[Matalin prioriteetti]=Aikataulu!N$1),"SKIP",Aikataulu!N198)</f>
        <v>0</v>
      </c>
      <c r="U198" cm="1">
        <f t="array" ref="U198">IF(AND($Q198&gt;11,Taulukko2[Kohde]=Aikataulu!O$1),"SKIP",Aikataulu!O198)</f>
        <v>3.6</v>
      </c>
      <c r="V198" cm="1">
        <f t="array" ref="V198">IF(AND($Q198&gt;11,Taulukko2[Matalin prioriteetti]=Aikataulu!P$1),"SKIP",Aikataulu!P198)</f>
        <v>3.6</v>
      </c>
      <c r="W198">
        <f t="shared" si="16"/>
        <v>7.2</v>
      </c>
    </row>
    <row r="199" spans="1:23" x14ac:dyDescent="0.35">
      <c r="A199">
        <f>IF(AND(ROW()&gt;'Uusi auto'!C$21,ROW()&lt;'Uusi auto'!C$23),'Uusi auto'!C$7,0)</f>
        <v>0</v>
      </c>
      <c r="B199">
        <f>IF(AND(ROW()&gt;'Uusi auto'!D$21,ROW()&lt;'Uusi auto'!D$23),'Uusi auto'!D$7,0)</f>
        <v>0</v>
      </c>
      <c r="C199">
        <f>IF(AND(ROW()&gt;'Uusi auto'!E$21,ROW()&lt;'Uusi auto'!E$23),'Uusi auto'!E$7,0)</f>
        <v>0</v>
      </c>
      <c r="D199">
        <f>IF(AND(ROW()&gt;'Uusi auto'!F$21,ROW()&lt;'Uusi auto'!F$23),'Uusi auto'!F$7,0)</f>
        <v>3.6</v>
      </c>
      <c r="E199">
        <f t="shared" si="13"/>
        <v>3.6</v>
      </c>
      <c r="G199" cm="1">
        <f t="array" ref="G199">IF(AND($E199&gt;11,Taulukko2[Kohde]=Aikataulu!A$1),"SKIP",Aikataulu!A199)</f>
        <v>0</v>
      </c>
      <c r="H199" cm="1">
        <f t="array" ref="H199">IF(AND($E199&gt;11,Taulukko2[Matalin prioriteetti]=Aikataulu!B$1),"SKIP",Aikataulu!B199)</f>
        <v>0</v>
      </c>
      <c r="I199" cm="1">
        <f t="array" ref="I199">IF(AND($E199&gt;11,Taulukko2[Kohde]=Aikataulu!C$1),"SKIP",Aikataulu!C199)</f>
        <v>0</v>
      </c>
      <c r="J199" cm="1">
        <f t="array" ref="J199">IF(AND($E199&gt;11,Taulukko2[Kohde]=Aikataulu!D$1),"SKIP",Aikataulu!D199)</f>
        <v>3.6</v>
      </c>
      <c r="K199">
        <f t="shared" si="14"/>
        <v>3.6</v>
      </c>
      <c r="M199">
        <f>IF(AND(ROW()&gt;'Uusi auto'!C$21,ROW()&lt;Z$4),'Uusi auto'!C$7,0)</f>
        <v>0</v>
      </c>
      <c r="N199">
        <f>IF(AND(ROW()&gt;'Uusi auto'!D$21,ROW()&lt;AA$4),'Uusi auto'!D$7,0)</f>
        <v>0</v>
      </c>
      <c r="O199">
        <f>IF(AND(ROW()&gt;'Uusi auto'!E$21,ROW()&lt;AB$4),'Uusi auto'!E$7,0)</f>
        <v>3.6</v>
      </c>
      <c r="P199">
        <f>IF(AND(ROW()&gt;'Uusi auto'!F$21,ROW()&lt;AC$4),'Uusi auto'!F$7,0)</f>
        <v>3.6</v>
      </c>
      <c r="Q199">
        <f t="shared" si="15"/>
        <v>7.2</v>
      </c>
      <c r="S199" cm="1">
        <f t="array" ref="S199">IF(AND($Q199&gt;11,Taulukko2[Kohde]=Aikataulu!M$1),"SKIP",Aikataulu!M199)</f>
        <v>0</v>
      </c>
      <c r="T199" cm="1">
        <f t="array" ref="T199">IF(AND($Q199&gt;11,Taulukko2[Matalin prioriteetti]=Aikataulu!N$1),"SKIP",Aikataulu!N199)</f>
        <v>0</v>
      </c>
      <c r="U199" cm="1">
        <f t="array" ref="U199">IF(AND($Q199&gt;11,Taulukko2[Kohde]=Aikataulu!O$1),"SKIP",Aikataulu!O199)</f>
        <v>3.6</v>
      </c>
      <c r="V199" cm="1">
        <f t="array" ref="V199">IF(AND($Q199&gt;11,Taulukko2[Matalin prioriteetti]=Aikataulu!P$1),"SKIP",Aikataulu!P199)</f>
        <v>3.6</v>
      </c>
      <c r="W199">
        <f t="shared" si="16"/>
        <v>7.2</v>
      </c>
    </row>
    <row r="200" spans="1:23" x14ac:dyDescent="0.35">
      <c r="A200">
        <f>IF(AND(ROW()&gt;'Uusi auto'!C$21,ROW()&lt;'Uusi auto'!C$23),'Uusi auto'!C$7,0)</f>
        <v>0</v>
      </c>
      <c r="B200">
        <f>IF(AND(ROW()&gt;'Uusi auto'!D$21,ROW()&lt;'Uusi auto'!D$23),'Uusi auto'!D$7,0)</f>
        <v>0</v>
      </c>
      <c r="C200">
        <f>IF(AND(ROW()&gt;'Uusi auto'!E$21,ROW()&lt;'Uusi auto'!E$23),'Uusi auto'!E$7,0)</f>
        <v>0</v>
      </c>
      <c r="D200">
        <f>IF(AND(ROW()&gt;'Uusi auto'!F$21,ROW()&lt;'Uusi auto'!F$23),'Uusi auto'!F$7,0)</f>
        <v>3.6</v>
      </c>
      <c r="E200">
        <f t="shared" si="13"/>
        <v>3.6</v>
      </c>
      <c r="G200" cm="1">
        <f t="array" ref="G200">IF(AND($E200&gt;11,Taulukko2[Kohde]=Aikataulu!A$1),"SKIP",Aikataulu!A200)</f>
        <v>0</v>
      </c>
      <c r="H200" cm="1">
        <f t="array" ref="H200">IF(AND($E200&gt;11,Taulukko2[Matalin prioriteetti]=Aikataulu!B$1),"SKIP",Aikataulu!B200)</f>
        <v>0</v>
      </c>
      <c r="I200" cm="1">
        <f t="array" ref="I200">IF(AND($E200&gt;11,Taulukko2[Kohde]=Aikataulu!C$1),"SKIP",Aikataulu!C200)</f>
        <v>0</v>
      </c>
      <c r="J200" cm="1">
        <f t="array" ref="J200">IF(AND($E200&gt;11,Taulukko2[Kohde]=Aikataulu!D$1),"SKIP",Aikataulu!D200)</f>
        <v>3.6</v>
      </c>
      <c r="K200">
        <f t="shared" si="14"/>
        <v>3.6</v>
      </c>
      <c r="M200">
        <f>IF(AND(ROW()&gt;'Uusi auto'!C$21,ROW()&lt;Z$4),'Uusi auto'!C$7,0)</f>
        <v>0</v>
      </c>
      <c r="N200">
        <f>IF(AND(ROW()&gt;'Uusi auto'!D$21,ROW()&lt;AA$4),'Uusi auto'!D$7,0)</f>
        <v>0</v>
      </c>
      <c r="O200">
        <f>IF(AND(ROW()&gt;'Uusi auto'!E$21,ROW()&lt;AB$4),'Uusi auto'!E$7,0)</f>
        <v>3.6</v>
      </c>
      <c r="P200">
        <f>IF(AND(ROW()&gt;'Uusi auto'!F$21,ROW()&lt;AC$4),'Uusi auto'!F$7,0)</f>
        <v>3.6</v>
      </c>
      <c r="Q200">
        <f t="shared" si="15"/>
        <v>7.2</v>
      </c>
      <c r="S200" cm="1">
        <f t="array" ref="S200">IF(AND($Q200&gt;11,Taulukko2[Kohde]=Aikataulu!M$1),"SKIP",Aikataulu!M200)</f>
        <v>0</v>
      </c>
      <c r="T200" cm="1">
        <f t="array" ref="T200">IF(AND($Q200&gt;11,Taulukko2[Matalin prioriteetti]=Aikataulu!N$1),"SKIP",Aikataulu!N200)</f>
        <v>0</v>
      </c>
      <c r="U200" cm="1">
        <f t="array" ref="U200">IF(AND($Q200&gt;11,Taulukko2[Kohde]=Aikataulu!O$1),"SKIP",Aikataulu!O200)</f>
        <v>3.6</v>
      </c>
      <c r="V200" cm="1">
        <f t="array" ref="V200">IF(AND($Q200&gt;11,Taulukko2[Matalin prioriteetti]=Aikataulu!P$1),"SKIP",Aikataulu!P200)</f>
        <v>3.6</v>
      </c>
      <c r="W200">
        <f t="shared" si="16"/>
        <v>7.2</v>
      </c>
    </row>
    <row r="201" spans="1:23" x14ac:dyDescent="0.35">
      <c r="A201">
        <f>IF(AND(ROW()&gt;'Uusi auto'!C$21,ROW()&lt;'Uusi auto'!C$23),'Uusi auto'!C$7,0)</f>
        <v>0</v>
      </c>
      <c r="B201">
        <f>IF(AND(ROW()&gt;'Uusi auto'!D$21,ROW()&lt;'Uusi auto'!D$23),'Uusi auto'!D$7,0)</f>
        <v>0</v>
      </c>
      <c r="C201">
        <f>IF(AND(ROW()&gt;'Uusi auto'!E$21,ROW()&lt;'Uusi auto'!E$23),'Uusi auto'!E$7,0)</f>
        <v>0</v>
      </c>
      <c r="D201">
        <f>IF(AND(ROW()&gt;'Uusi auto'!F$21,ROW()&lt;'Uusi auto'!F$23),'Uusi auto'!F$7,0)</f>
        <v>3.6</v>
      </c>
      <c r="E201">
        <f t="shared" si="13"/>
        <v>3.6</v>
      </c>
      <c r="G201" cm="1">
        <f t="array" ref="G201">IF(AND($E201&gt;11,Taulukko2[Kohde]=Aikataulu!A$1),"SKIP",Aikataulu!A201)</f>
        <v>0</v>
      </c>
      <c r="H201" cm="1">
        <f t="array" ref="H201">IF(AND($E201&gt;11,Taulukko2[Matalin prioriteetti]=Aikataulu!B$1),"SKIP",Aikataulu!B201)</f>
        <v>0</v>
      </c>
      <c r="I201" cm="1">
        <f t="array" ref="I201">IF(AND($E201&gt;11,Taulukko2[Kohde]=Aikataulu!C$1),"SKIP",Aikataulu!C201)</f>
        <v>0</v>
      </c>
      <c r="J201" cm="1">
        <f t="array" ref="J201">IF(AND($E201&gt;11,Taulukko2[Kohde]=Aikataulu!D$1),"SKIP",Aikataulu!D201)</f>
        <v>3.6</v>
      </c>
      <c r="K201">
        <f t="shared" si="14"/>
        <v>3.6</v>
      </c>
      <c r="M201">
        <f>IF(AND(ROW()&gt;'Uusi auto'!C$21,ROW()&lt;Z$4),'Uusi auto'!C$7,0)</f>
        <v>0</v>
      </c>
      <c r="N201">
        <f>IF(AND(ROW()&gt;'Uusi auto'!D$21,ROW()&lt;AA$4),'Uusi auto'!D$7,0)</f>
        <v>0</v>
      </c>
      <c r="O201">
        <f>IF(AND(ROW()&gt;'Uusi auto'!E$21,ROW()&lt;AB$4),'Uusi auto'!E$7,0)</f>
        <v>3.6</v>
      </c>
      <c r="P201">
        <f>IF(AND(ROW()&gt;'Uusi auto'!F$21,ROW()&lt;AC$4),'Uusi auto'!F$7,0)</f>
        <v>3.6</v>
      </c>
      <c r="Q201">
        <f t="shared" si="15"/>
        <v>7.2</v>
      </c>
      <c r="S201" cm="1">
        <f t="array" ref="S201">IF(AND($Q201&gt;11,Taulukko2[Kohde]=Aikataulu!M$1),"SKIP",Aikataulu!M201)</f>
        <v>0</v>
      </c>
      <c r="T201" cm="1">
        <f t="array" ref="T201">IF(AND($Q201&gt;11,Taulukko2[Matalin prioriteetti]=Aikataulu!N$1),"SKIP",Aikataulu!N201)</f>
        <v>0</v>
      </c>
      <c r="U201" cm="1">
        <f t="array" ref="U201">IF(AND($Q201&gt;11,Taulukko2[Kohde]=Aikataulu!O$1),"SKIP",Aikataulu!O201)</f>
        <v>3.6</v>
      </c>
      <c r="V201" cm="1">
        <f t="array" ref="V201">IF(AND($Q201&gt;11,Taulukko2[Matalin prioriteetti]=Aikataulu!P$1),"SKIP",Aikataulu!P201)</f>
        <v>3.6</v>
      </c>
      <c r="W201">
        <f t="shared" si="16"/>
        <v>7.2</v>
      </c>
    </row>
    <row r="202" spans="1:23" x14ac:dyDescent="0.35">
      <c r="A202">
        <f>IF(AND(ROW()&gt;'Uusi auto'!C$21,ROW()&lt;'Uusi auto'!C$23),'Uusi auto'!C$7,0)</f>
        <v>0</v>
      </c>
      <c r="B202">
        <f>IF(AND(ROW()&gt;'Uusi auto'!D$21,ROW()&lt;'Uusi auto'!D$23),'Uusi auto'!D$7,0)</f>
        <v>0</v>
      </c>
      <c r="C202">
        <f>IF(AND(ROW()&gt;'Uusi auto'!E$21,ROW()&lt;'Uusi auto'!E$23),'Uusi auto'!E$7,0)</f>
        <v>0</v>
      </c>
      <c r="D202">
        <f>IF(AND(ROW()&gt;'Uusi auto'!F$21,ROW()&lt;'Uusi auto'!F$23),'Uusi auto'!F$7,0)</f>
        <v>3.6</v>
      </c>
      <c r="E202">
        <f t="shared" si="13"/>
        <v>3.6</v>
      </c>
      <c r="G202" cm="1">
        <f t="array" ref="G202">IF(AND($E202&gt;11,Taulukko2[Kohde]=Aikataulu!A$1),"SKIP",Aikataulu!A202)</f>
        <v>0</v>
      </c>
      <c r="H202" cm="1">
        <f t="array" ref="H202">IF(AND($E202&gt;11,Taulukko2[Matalin prioriteetti]=Aikataulu!B$1),"SKIP",Aikataulu!B202)</f>
        <v>0</v>
      </c>
      <c r="I202" cm="1">
        <f t="array" ref="I202">IF(AND($E202&gt;11,Taulukko2[Kohde]=Aikataulu!C$1),"SKIP",Aikataulu!C202)</f>
        <v>0</v>
      </c>
      <c r="J202" cm="1">
        <f t="array" ref="J202">IF(AND($E202&gt;11,Taulukko2[Kohde]=Aikataulu!D$1),"SKIP",Aikataulu!D202)</f>
        <v>3.6</v>
      </c>
      <c r="K202">
        <f t="shared" si="14"/>
        <v>3.6</v>
      </c>
      <c r="M202">
        <f>IF(AND(ROW()&gt;'Uusi auto'!C$21,ROW()&lt;Z$4),'Uusi auto'!C$7,0)</f>
        <v>0</v>
      </c>
      <c r="N202">
        <f>IF(AND(ROW()&gt;'Uusi auto'!D$21,ROW()&lt;AA$4),'Uusi auto'!D$7,0)</f>
        <v>0</v>
      </c>
      <c r="O202">
        <f>IF(AND(ROW()&gt;'Uusi auto'!E$21,ROW()&lt;AB$4),'Uusi auto'!E$7,0)</f>
        <v>3.6</v>
      </c>
      <c r="P202">
        <f>IF(AND(ROW()&gt;'Uusi auto'!F$21,ROW()&lt;AC$4),'Uusi auto'!F$7,0)</f>
        <v>3.6</v>
      </c>
      <c r="Q202">
        <f t="shared" si="15"/>
        <v>7.2</v>
      </c>
      <c r="S202" cm="1">
        <f t="array" ref="S202">IF(AND($Q202&gt;11,Taulukko2[Kohde]=Aikataulu!M$1),"SKIP",Aikataulu!M202)</f>
        <v>0</v>
      </c>
      <c r="T202" cm="1">
        <f t="array" ref="T202">IF(AND($Q202&gt;11,Taulukko2[Matalin prioriteetti]=Aikataulu!N$1),"SKIP",Aikataulu!N202)</f>
        <v>0</v>
      </c>
      <c r="U202" cm="1">
        <f t="array" ref="U202">IF(AND($Q202&gt;11,Taulukko2[Kohde]=Aikataulu!O$1),"SKIP",Aikataulu!O202)</f>
        <v>3.6</v>
      </c>
      <c r="V202" cm="1">
        <f t="array" ref="V202">IF(AND($Q202&gt;11,Taulukko2[Matalin prioriteetti]=Aikataulu!P$1),"SKIP",Aikataulu!P202)</f>
        <v>3.6</v>
      </c>
      <c r="W202">
        <f t="shared" si="16"/>
        <v>7.2</v>
      </c>
    </row>
    <row r="203" spans="1:23" x14ac:dyDescent="0.35">
      <c r="A203">
        <f>IF(AND(ROW()&gt;'Uusi auto'!C$21,ROW()&lt;'Uusi auto'!C$23),'Uusi auto'!C$7,0)</f>
        <v>0</v>
      </c>
      <c r="B203">
        <f>IF(AND(ROW()&gt;'Uusi auto'!D$21,ROW()&lt;'Uusi auto'!D$23),'Uusi auto'!D$7,0)</f>
        <v>0</v>
      </c>
      <c r="C203">
        <f>IF(AND(ROW()&gt;'Uusi auto'!E$21,ROW()&lt;'Uusi auto'!E$23),'Uusi auto'!E$7,0)</f>
        <v>0</v>
      </c>
      <c r="D203">
        <f>IF(AND(ROW()&gt;'Uusi auto'!F$21,ROW()&lt;'Uusi auto'!F$23),'Uusi auto'!F$7,0)</f>
        <v>3.6</v>
      </c>
      <c r="E203">
        <f t="shared" si="13"/>
        <v>3.6</v>
      </c>
      <c r="G203" cm="1">
        <f t="array" ref="G203">IF(AND($E203&gt;11,Taulukko2[Kohde]=Aikataulu!A$1),"SKIP",Aikataulu!A203)</f>
        <v>0</v>
      </c>
      <c r="H203" cm="1">
        <f t="array" ref="H203">IF(AND($E203&gt;11,Taulukko2[Matalin prioriteetti]=Aikataulu!B$1),"SKIP",Aikataulu!B203)</f>
        <v>0</v>
      </c>
      <c r="I203" cm="1">
        <f t="array" ref="I203">IF(AND($E203&gt;11,Taulukko2[Kohde]=Aikataulu!C$1),"SKIP",Aikataulu!C203)</f>
        <v>0</v>
      </c>
      <c r="J203" cm="1">
        <f t="array" ref="J203">IF(AND($E203&gt;11,Taulukko2[Kohde]=Aikataulu!D$1),"SKIP",Aikataulu!D203)</f>
        <v>3.6</v>
      </c>
      <c r="K203">
        <f t="shared" si="14"/>
        <v>3.6</v>
      </c>
      <c r="M203">
        <f>IF(AND(ROW()&gt;'Uusi auto'!C$21,ROW()&lt;Z$4),'Uusi auto'!C$7,0)</f>
        <v>0</v>
      </c>
      <c r="N203">
        <f>IF(AND(ROW()&gt;'Uusi auto'!D$21,ROW()&lt;AA$4),'Uusi auto'!D$7,0)</f>
        <v>0</v>
      </c>
      <c r="O203">
        <f>IF(AND(ROW()&gt;'Uusi auto'!E$21,ROW()&lt;AB$4),'Uusi auto'!E$7,0)</f>
        <v>3.6</v>
      </c>
      <c r="P203">
        <f>IF(AND(ROW()&gt;'Uusi auto'!F$21,ROW()&lt;AC$4),'Uusi auto'!F$7,0)</f>
        <v>3.6</v>
      </c>
      <c r="Q203">
        <f t="shared" si="15"/>
        <v>7.2</v>
      </c>
      <c r="S203" cm="1">
        <f t="array" ref="S203">IF(AND($Q203&gt;11,Taulukko2[Kohde]=Aikataulu!M$1),"SKIP",Aikataulu!M203)</f>
        <v>0</v>
      </c>
      <c r="T203" cm="1">
        <f t="array" ref="T203">IF(AND($Q203&gt;11,Taulukko2[Matalin prioriteetti]=Aikataulu!N$1),"SKIP",Aikataulu!N203)</f>
        <v>0</v>
      </c>
      <c r="U203" cm="1">
        <f t="array" ref="U203">IF(AND($Q203&gt;11,Taulukko2[Kohde]=Aikataulu!O$1),"SKIP",Aikataulu!O203)</f>
        <v>3.6</v>
      </c>
      <c r="V203" cm="1">
        <f t="array" ref="V203">IF(AND($Q203&gt;11,Taulukko2[Matalin prioriteetti]=Aikataulu!P$1),"SKIP",Aikataulu!P203)</f>
        <v>3.6</v>
      </c>
      <c r="W203">
        <f t="shared" si="16"/>
        <v>7.2</v>
      </c>
    </row>
    <row r="204" spans="1:23" x14ac:dyDescent="0.35">
      <c r="A204">
        <f>IF(AND(ROW()&gt;'Uusi auto'!C$21,ROW()&lt;'Uusi auto'!C$23),'Uusi auto'!C$7,0)</f>
        <v>0</v>
      </c>
      <c r="B204">
        <f>IF(AND(ROW()&gt;'Uusi auto'!D$21,ROW()&lt;'Uusi auto'!D$23),'Uusi auto'!D$7,0)</f>
        <v>0</v>
      </c>
      <c r="C204">
        <f>IF(AND(ROW()&gt;'Uusi auto'!E$21,ROW()&lt;'Uusi auto'!E$23),'Uusi auto'!E$7,0)</f>
        <v>0</v>
      </c>
      <c r="D204">
        <f>IF(AND(ROW()&gt;'Uusi auto'!F$21,ROW()&lt;'Uusi auto'!F$23),'Uusi auto'!F$7,0)</f>
        <v>3.6</v>
      </c>
      <c r="E204">
        <f t="shared" si="13"/>
        <v>3.6</v>
      </c>
      <c r="G204" cm="1">
        <f t="array" ref="G204">IF(AND($E204&gt;11,Taulukko2[Kohde]=Aikataulu!A$1),"SKIP",Aikataulu!A204)</f>
        <v>0</v>
      </c>
      <c r="H204" cm="1">
        <f t="array" ref="H204">IF(AND($E204&gt;11,Taulukko2[Matalin prioriteetti]=Aikataulu!B$1),"SKIP",Aikataulu!B204)</f>
        <v>0</v>
      </c>
      <c r="I204" cm="1">
        <f t="array" ref="I204">IF(AND($E204&gt;11,Taulukko2[Kohde]=Aikataulu!C$1),"SKIP",Aikataulu!C204)</f>
        <v>0</v>
      </c>
      <c r="J204" cm="1">
        <f t="array" ref="J204">IF(AND($E204&gt;11,Taulukko2[Kohde]=Aikataulu!D$1),"SKIP",Aikataulu!D204)</f>
        <v>3.6</v>
      </c>
      <c r="K204">
        <f t="shared" si="14"/>
        <v>3.6</v>
      </c>
      <c r="M204">
        <f>IF(AND(ROW()&gt;'Uusi auto'!C$21,ROW()&lt;Z$4),'Uusi auto'!C$7,0)</f>
        <v>0</v>
      </c>
      <c r="N204">
        <f>IF(AND(ROW()&gt;'Uusi auto'!D$21,ROW()&lt;AA$4),'Uusi auto'!D$7,0)</f>
        <v>0</v>
      </c>
      <c r="O204">
        <f>IF(AND(ROW()&gt;'Uusi auto'!E$21,ROW()&lt;AB$4),'Uusi auto'!E$7,0)</f>
        <v>3.6</v>
      </c>
      <c r="P204">
        <f>IF(AND(ROW()&gt;'Uusi auto'!F$21,ROW()&lt;AC$4),'Uusi auto'!F$7,0)</f>
        <v>3.6</v>
      </c>
      <c r="Q204">
        <f t="shared" si="15"/>
        <v>7.2</v>
      </c>
      <c r="S204" cm="1">
        <f t="array" ref="S204">IF(AND($Q204&gt;11,Taulukko2[Kohde]=Aikataulu!M$1),"SKIP",Aikataulu!M204)</f>
        <v>0</v>
      </c>
      <c r="T204" cm="1">
        <f t="array" ref="T204">IF(AND($Q204&gt;11,Taulukko2[Matalin prioriteetti]=Aikataulu!N$1),"SKIP",Aikataulu!N204)</f>
        <v>0</v>
      </c>
      <c r="U204" cm="1">
        <f t="array" ref="U204">IF(AND($Q204&gt;11,Taulukko2[Kohde]=Aikataulu!O$1),"SKIP",Aikataulu!O204)</f>
        <v>3.6</v>
      </c>
      <c r="V204" cm="1">
        <f t="array" ref="V204">IF(AND($Q204&gt;11,Taulukko2[Matalin prioriteetti]=Aikataulu!P$1),"SKIP",Aikataulu!P204)</f>
        <v>3.6</v>
      </c>
      <c r="W204">
        <f t="shared" si="16"/>
        <v>7.2</v>
      </c>
    </row>
    <row r="205" spans="1:23" x14ac:dyDescent="0.35">
      <c r="A205">
        <f>IF(AND(ROW()&gt;'Uusi auto'!C$21,ROW()&lt;'Uusi auto'!C$23),'Uusi auto'!C$7,0)</f>
        <v>0</v>
      </c>
      <c r="B205">
        <f>IF(AND(ROW()&gt;'Uusi auto'!D$21,ROW()&lt;'Uusi auto'!D$23),'Uusi auto'!D$7,0)</f>
        <v>0</v>
      </c>
      <c r="C205">
        <f>IF(AND(ROW()&gt;'Uusi auto'!E$21,ROW()&lt;'Uusi auto'!E$23),'Uusi auto'!E$7,0)</f>
        <v>0</v>
      </c>
      <c r="D205">
        <f>IF(AND(ROW()&gt;'Uusi auto'!F$21,ROW()&lt;'Uusi auto'!F$23),'Uusi auto'!F$7,0)</f>
        <v>3.6</v>
      </c>
      <c r="E205">
        <f t="shared" si="13"/>
        <v>3.6</v>
      </c>
      <c r="G205" cm="1">
        <f t="array" ref="G205">IF(AND($E205&gt;11,Taulukko2[Kohde]=Aikataulu!A$1),"SKIP",Aikataulu!A205)</f>
        <v>0</v>
      </c>
      <c r="H205" cm="1">
        <f t="array" ref="H205">IF(AND($E205&gt;11,Taulukko2[Matalin prioriteetti]=Aikataulu!B$1),"SKIP",Aikataulu!B205)</f>
        <v>0</v>
      </c>
      <c r="I205" cm="1">
        <f t="array" ref="I205">IF(AND($E205&gt;11,Taulukko2[Kohde]=Aikataulu!C$1),"SKIP",Aikataulu!C205)</f>
        <v>0</v>
      </c>
      <c r="J205" cm="1">
        <f t="array" ref="J205">IF(AND($E205&gt;11,Taulukko2[Kohde]=Aikataulu!D$1),"SKIP",Aikataulu!D205)</f>
        <v>3.6</v>
      </c>
      <c r="K205">
        <f t="shared" si="14"/>
        <v>3.6</v>
      </c>
      <c r="M205">
        <f>IF(AND(ROW()&gt;'Uusi auto'!C$21,ROW()&lt;Z$4),'Uusi auto'!C$7,0)</f>
        <v>0</v>
      </c>
      <c r="N205">
        <f>IF(AND(ROW()&gt;'Uusi auto'!D$21,ROW()&lt;AA$4),'Uusi auto'!D$7,0)</f>
        <v>0</v>
      </c>
      <c r="O205">
        <f>IF(AND(ROW()&gt;'Uusi auto'!E$21,ROW()&lt;AB$4),'Uusi auto'!E$7,0)</f>
        <v>3.6</v>
      </c>
      <c r="P205">
        <f>IF(AND(ROW()&gt;'Uusi auto'!F$21,ROW()&lt;AC$4),'Uusi auto'!F$7,0)</f>
        <v>3.6</v>
      </c>
      <c r="Q205">
        <f t="shared" si="15"/>
        <v>7.2</v>
      </c>
      <c r="S205" cm="1">
        <f t="array" ref="S205">IF(AND($Q205&gt;11,Taulukko2[Kohde]=Aikataulu!M$1),"SKIP",Aikataulu!M205)</f>
        <v>0</v>
      </c>
      <c r="T205" cm="1">
        <f t="array" ref="T205">IF(AND($Q205&gt;11,Taulukko2[Matalin prioriteetti]=Aikataulu!N$1),"SKIP",Aikataulu!N205)</f>
        <v>0</v>
      </c>
      <c r="U205" cm="1">
        <f t="array" ref="U205">IF(AND($Q205&gt;11,Taulukko2[Kohde]=Aikataulu!O$1),"SKIP",Aikataulu!O205)</f>
        <v>3.6</v>
      </c>
      <c r="V205" cm="1">
        <f t="array" ref="V205">IF(AND($Q205&gt;11,Taulukko2[Matalin prioriteetti]=Aikataulu!P$1),"SKIP",Aikataulu!P205)</f>
        <v>3.6</v>
      </c>
      <c r="W205">
        <f t="shared" si="16"/>
        <v>7.2</v>
      </c>
    </row>
    <row r="206" spans="1:23" x14ac:dyDescent="0.35">
      <c r="A206">
        <f>IF(AND(ROW()&gt;'Uusi auto'!C$21,ROW()&lt;'Uusi auto'!C$23),'Uusi auto'!C$7,0)</f>
        <v>0</v>
      </c>
      <c r="B206">
        <f>IF(AND(ROW()&gt;'Uusi auto'!D$21,ROW()&lt;'Uusi auto'!D$23),'Uusi auto'!D$7,0)</f>
        <v>0</v>
      </c>
      <c r="C206">
        <f>IF(AND(ROW()&gt;'Uusi auto'!E$21,ROW()&lt;'Uusi auto'!E$23),'Uusi auto'!E$7,0)</f>
        <v>0</v>
      </c>
      <c r="D206">
        <f>IF(AND(ROW()&gt;'Uusi auto'!F$21,ROW()&lt;'Uusi auto'!F$23),'Uusi auto'!F$7,0)</f>
        <v>3.6</v>
      </c>
      <c r="E206">
        <f t="shared" si="13"/>
        <v>3.6</v>
      </c>
      <c r="G206" cm="1">
        <f t="array" ref="G206">IF(AND($E206&gt;11,Taulukko2[Kohde]=Aikataulu!A$1),"SKIP",Aikataulu!A206)</f>
        <v>0</v>
      </c>
      <c r="H206" cm="1">
        <f t="array" ref="H206">IF(AND($E206&gt;11,Taulukko2[Matalin prioriteetti]=Aikataulu!B$1),"SKIP",Aikataulu!B206)</f>
        <v>0</v>
      </c>
      <c r="I206" cm="1">
        <f t="array" ref="I206">IF(AND($E206&gt;11,Taulukko2[Kohde]=Aikataulu!C$1),"SKIP",Aikataulu!C206)</f>
        <v>0</v>
      </c>
      <c r="J206" cm="1">
        <f t="array" ref="J206">IF(AND($E206&gt;11,Taulukko2[Kohde]=Aikataulu!D$1),"SKIP",Aikataulu!D206)</f>
        <v>3.6</v>
      </c>
      <c r="K206">
        <f t="shared" si="14"/>
        <v>3.6</v>
      </c>
      <c r="M206">
        <f>IF(AND(ROW()&gt;'Uusi auto'!C$21,ROW()&lt;Z$4),'Uusi auto'!C$7,0)</f>
        <v>0</v>
      </c>
      <c r="N206">
        <f>IF(AND(ROW()&gt;'Uusi auto'!D$21,ROW()&lt;AA$4),'Uusi auto'!D$7,0)</f>
        <v>0</v>
      </c>
      <c r="O206">
        <f>IF(AND(ROW()&gt;'Uusi auto'!E$21,ROW()&lt;AB$4),'Uusi auto'!E$7,0)</f>
        <v>3.6</v>
      </c>
      <c r="P206">
        <f>IF(AND(ROW()&gt;'Uusi auto'!F$21,ROW()&lt;AC$4),'Uusi auto'!F$7,0)</f>
        <v>3.6</v>
      </c>
      <c r="Q206">
        <f t="shared" si="15"/>
        <v>7.2</v>
      </c>
      <c r="S206" cm="1">
        <f t="array" ref="S206">IF(AND($Q206&gt;11,Taulukko2[Kohde]=Aikataulu!M$1),"SKIP",Aikataulu!M206)</f>
        <v>0</v>
      </c>
      <c r="T206" cm="1">
        <f t="array" ref="T206">IF(AND($Q206&gt;11,Taulukko2[Matalin prioriteetti]=Aikataulu!N$1),"SKIP",Aikataulu!N206)</f>
        <v>0</v>
      </c>
      <c r="U206" cm="1">
        <f t="array" ref="U206">IF(AND($Q206&gt;11,Taulukko2[Kohde]=Aikataulu!O$1),"SKIP",Aikataulu!O206)</f>
        <v>3.6</v>
      </c>
      <c r="V206" cm="1">
        <f t="array" ref="V206">IF(AND($Q206&gt;11,Taulukko2[Matalin prioriteetti]=Aikataulu!P$1),"SKIP",Aikataulu!P206)</f>
        <v>3.6</v>
      </c>
      <c r="W206">
        <f t="shared" si="16"/>
        <v>7.2</v>
      </c>
    </row>
    <row r="207" spans="1:23" x14ac:dyDescent="0.35">
      <c r="A207">
        <f>IF(AND(ROW()&gt;'Uusi auto'!C$21,ROW()&lt;'Uusi auto'!C$23),'Uusi auto'!C$7,0)</f>
        <v>0</v>
      </c>
      <c r="B207">
        <f>IF(AND(ROW()&gt;'Uusi auto'!D$21,ROW()&lt;'Uusi auto'!D$23),'Uusi auto'!D$7,0)</f>
        <v>0</v>
      </c>
      <c r="C207">
        <f>IF(AND(ROW()&gt;'Uusi auto'!E$21,ROW()&lt;'Uusi auto'!E$23),'Uusi auto'!E$7,0)</f>
        <v>0</v>
      </c>
      <c r="D207">
        <f>IF(AND(ROW()&gt;'Uusi auto'!F$21,ROW()&lt;'Uusi auto'!F$23),'Uusi auto'!F$7,0)</f>
        <v>3.6</v>
      </c>
      <c r="E207">
        <f t="shared" si="13"/>
        <v>3.6</v>
      </c>
      <c r="G207" cm="1">
        <f t="array" ref="G207">IF(AND($E207&gt;11,Taulukko2[Kohde]=Aikataulu!A$1),"SKIP",Aikataulu!A207)</f>
        <v>0</v>
      </c>
      <c r="H207" cm="1">
        <f t="array" ref="H207">IF(AND($E207&gt;11,Taulukko2[Matalin prioriteetti]=Aikataulu!B$1),"SKIP",Aikataulu!B207)</f>
        <v>0</v>
      </c>
      <c r="I207" cm="1">
        <f t="array" ref="I207">IF(AND($E207&gt;11,Taulukko2[Kohde]=Aikataulu!C$1),"SKIP",Aikataulu!C207)</f>
        <v>0</v>
      </c>
      <c r="J207" cm="1">
        <f t="array" ref="J207">IF(AND($E207&gt;11,Taulukko2[Kohde]=Aikataulu!D$1),"SKIP",Aikataulu!D207)</f>
        <v>3.6</v>
      </c>
      <c r="K207">
        <f t="shared" si="14"/>
        <v>3.6</v>
      </c>
      <c r="M207">
        <f>IF(AND(ROW()&gt;'Uusi auto'!C$21,ROW()&lt;Z$4),'Uusi auto'!C$7,0)</f>
        <v>0</v>
      </c>
      <c r="N207">
        <f>IF(AND(ROW()&gt;'Uusi auto'!D$21,ROW()&lt;AA$4),'Uusi auto'!D$7,0)</f>
        <v>0</v>
      </c>
      <c r="O207">
        <f>IF(AND(ROW()&gt;'Uusi auto'!E$21,ROW()&lt;AB$4),'Uusi auto'!E$7,0)</f>
        <v>3.6</v>
      </c>
      <c r="P207">
        <f>IF(AND(ROW()&gt;'Uusi auto'!F$21,ROW()&lt;AC$4),'Uusi auto'!F$7,0)</f>
        <v>3.6</v>
      </c>
      <c r="Q207">
        <f t="shared" si="15"/>
        <v>7.2</v>
      </c>
      <c r="S207" cm="1">
        <f t="array" ref="S207">IF(AND($Q207&gt;11,Taulukko2[Kohde]=Aikataulu!M$1),"SKIP",Aikataulu!M207)</f>
        <v>0</v>
      </c>
      <c r="T207" cm="1">
        <f t="array" ref="T207">IF(AND($Q207&gt;11,Taulukko2[Matalin prioriteetti]=Aikataulu!N$1),"SKIP",Aikataulu!N207)</f>
        <v>0</v>
      </c>
      <c r="U207" cm="1">
        <f t="array" ref="U207">IF(AND($Q207&gt;11,Taulukko2[Kohde]=Aikataulu!O$1),"SKIP",Aikataulu!O207)</f>
        <v>3.6</v>
      </c>
      <c r="V207" cm="1">
        <f t="array" ref="V207">IF(AND($Q207&gt;11,Taulukko2[Matalin prioriteetti]=Aikataulu!P$1),"SKIP",Aikataulu!P207)</f>
        <v>3.6</v>
      </c>
      <c r="W207">
        <f t="shared" si="16"/>
        <v>7.2</v>
      </c>
    </row>
    <row r="208" spans="1:23" x14ac:dyDescent="0.35">
      <c r="A208">
        <f>IF(AND(ROW()&gt;'Uusi auto'!C$21,ROW()&lt;'Uusi auto'!C$23),'Uusi auto'!C$7,0)</f>
        <v>0</v>
      </c>
      <c r="B208">
        <f>IF(AND(ROW()&gt;'Uusi auto'!D$21,ROW()&lt;'Uusi auto'!D$23),'Uusi auto'!D$7,0)</f>
        <v>0</v>
      </c>
      <c r="C208">
        <f>IF(AND(ROW()&gt;'Uusi auto'!E$21,ROW()&lt;'Uusi auto'!E$23),'Uusi auto'!E$7,0)</f>
        <v>0</v>
      </c>
      <c r="D208">
        <f>IF(AND(ROW()&gt;'Uusi auto'!F$21,ROW()&lt;'Uusi auto'!F$23),'Uusi auto'!F$7,0)</f>
        <v>3.6</v>
      </c>
      <c r="E208">
        <f t="shared" si="13"/>
        <v>3.6</v>
      </c>
      <c r="G208" cm="1">
        <f t="array" ref="G208">IF(AND($E208&gt;11,Taulukko2[Kohde]=Aikataulu!A$1),"SKIP",Aikataulu!A208)</f>
        <v>0</v>
      </c>
      <c r="H208" cm="1">
        <f t="array" ref="H208">IF(AND($E208&gt;11,Taulukko2[Matalin prioriteetti]=Aikataulu!B$1),"SKIP",Aikataulu!B208)</f>
        <v>0</v>
      </c>
      <c r="I208" cm="1">
        <f t="array" ref="I208">IF(AND($E208&gt;11,Taulukko2[Kohde]=Aikataulu!C$1),"SKIP",Aikataulu!C208)</f>
        <v>0</v>
      </c>
      <c r="J208" cm="1">
        <f t="array" ref="J208">IF(AND($E208&gt;11,Taulukko2[Kohde]=Aikataulu!D$1),"SKIP",Aikataulu!D208)</f>
        <v>3.6</v>
      </c>
      <c r="K208">
        <f t="shared" si="14"/>
        <v>3.6</v>
      </c>
      <c r="M208">
        <f>IF(AND(ROW()&gt;'Uusi auto'!C$21,ROW()&lt;Z$4),'Uusi auto'!C$7,0)</f>
        <v>0</v>
      </c>
      <c r="N208">
        <f>IF(AND(ROW()&gt;'Uusi auto'!D$21,ROW()&lt;AA$4),'Uusi auto'!D$7,0)</f>
        <v>0</v>
      </c>
      <c r="O208">
        <f>IF(AND(ROW()&gt;'Uusi auto'!E$21,ROW()&lt;AB$4),'Uusi auto'!E$7,0)</f>
        <v>3.6</v>
      </c>
      <c r="P208">
        <f>IF(AND(ROW()&gt;'Uusi auto'!F$21,ROW()&lt;AC$4),'Uusi auto'!F$7,0)</f>
        <v>3.6</v>
      </c>
      <c r="Q208">
        <f t="shared" si="15"/>
        <v>7.2</v>
      </c>
      <c r="S208" cm="1">
        <f t="array" ref="S208">IF(AND($Q208&gt;11,Taulukko2[Kohde]=Aikataulu!M$1),"SKIP",Aikataulu!M208)</f>
        <v>0</v>
      </c>
      <c r="T208" cm="1">
        <f t="array" ref="T208">IF(AND($Q208&gt;11,Taulukko2[Matalin prioriteetti]=Aikataulu!N$1),"SKIP",Aikataulu!N208)</f>
        <v>0</v>
      </c>
      <c r="U208" cm="1">
        <f t="array" ref="U208">IF(AND($Q208&gt;11,Taulukko2[Kohde]=Aikataulu!O$1),"SKIP",Aikataulu!O208)</f>
        <v>3.6</v>
      </c>
      <c r="V208" cm="1">
        <f t="array" ref="V208">IF(AND($Q208&gt;11,Taulukko2[Matalin prioriteetti]=Aikataulu!P$1),"SKIP",Aikataulu!P208)</f>
        <v>3.6</v>
      </c>
      <c r="W208">
        <f t="shared" si="16"/>
        <v>7.2</v>
      </c>
    </row>
    <row r="209" spans="1:23" x14ac:dyDescent="0.35">
      <c r="A209">
        <f>IF(AND(ROW()&gt;'Uusi auto'!C$21,ROW()&lt;'Uusi auto'!C$23),'Uusi auto'!C$7,0)</f>
        <v>0</v>
      </c>
      <c r="B209">
        <f>IF(AND(ROW()&gt;'Uusi auto'!D$21,ROW()&lt;'Uusi auto'!D$23),'Uusi auto'!D$7,0)</f>
        <v>0</v>
      </c>
      <c r="C209">
        <f>IF(AND(ROW()&gt;'Uusi auto'!E$21,ROW()&lt;'Uusi auto'!E$23),'Uusi auto'!E$7,0)</f>
        <v>0</v>
      </c>
      <c r="D209">
        <f>IF(AND(ROW()&gt;'Uusi auto'!F$21,ROW()&lt;'Uusi auto'!F$23),'Uusi auto'!F$7,0)</f>
        <v>3.6</v>
      </c>
      <c r="E209">
        <f t="shared" si="13"/>
        <v>3.6</v>
      </c>
      <c r="G209" cm="1">
        <f t="array" ref="G209">IF(AND($E209&gt;11,Taulukko2[Kohde]=Aikataulu!A$1),"SKIP",Aikataulu!A209)</f>
        <v>0</v>
      </c>
      <c r="H209" cm="1">
        <f t="array" ref="H209">IF(AND($E209&gt;11,Taulukko2[Matalin prioriteetti]=Aikataulu!B$1),"SKIP",Aikataulu!B209)</f>
        <v>0</v>
      </c>
      <c r="I209" cm="1">
        <f t="array" ref="I209">IF(AND($E209&gt;11,Taulukko2[Kohde]=Aikataulu!C$1),"SKIP",Aikataulu!C209)</f>
        <v>0</v>
      </c>
      <c r="J209" cm="1">
        <f t="array" ref="J209">IF(AND($E209&gt;11,Taulukko2[Kohde]=Aikataulu!D$1),"SKIP",Aikataulu!D209)</f>
        <v>3.6</v>
      </c>
      <c r="K209">
        <f t="shared" si="14"/>
        <v>3.6</v>
      </c>
      <c r="M209">
        <f>IF(AND(ROW()&gt;'Uusi auto'!C$21,ROW()&lt;Z$4),'Uusi auto'!C$7,0)</f>
        <v>0</v>
      </c>
      <c r="N209">
        <f>IF(AND(ROW()&gt;'Uusi auto'!D$21,ROW()&lt;AA$4),'Uusi auto'!D$7,0)</f>
        <v>0</v>
      </c>
      <c r="O209">
        <f>IF(AND(ROW()&gt;'Uusi auto'!E$21,ROW()&lt;AB$4),'Uusi auto'!E$7,0)</f>
        <v>3.6</v>
      </c>
      <c r="P209">
        <f>IF(AND(ROW()&gt;'Uusi auto'!F$21,ROW()&lt;AC$4),'Uusi auto'!F$7,0)</f>
        <v>3.6</v>
      </c>
      <c r="Q209">
        <f t="shared" si="15"/>
        <v>7.2</v>
      </c>
      <c r="S209" cm="1">
        <f t="array" ref="S209">IF(AND($Q209&gt;11,Taulukko2[Kohde]=Aikataulu!M$1),"SKIP",Aikataulu!M209)</f>
        <v>0</v>
      </c>
      <c r="T209" cm="1">
        <f t="array" ref="T209">IF(AND($Q209&gt;11,Taulukko2[Matalin prioriteetti]=Aikataulu!N$1),"SKIP",Aikataulu!N209)</f>
        <v>0</v>
      </c>
      <c r="U209" cm="1">
        <f t="array" ref="U209">IF(AND($Q209&gt;11,Taulukko2[Kohde]=Aikataulu!O$1),"SKIP",Aikataulu!O209)</f>
        <v>3.6</v>
      </c>
      <c r="V209" cm="1">
        <f t="array" ref="V209">IF(AND($Q209&gt;11,Taulukko2[Matalin prioriteetti]=Aikataulu!P$1),"SKIP",Aikataulu!P209)</f>
        <v>3.6</v>
      </c>
      <c r="W209">
        <f t="shared" si="16"/>
        <v>7.2</v>
      </c>
    </row>
    <row r="210" spans="1:23" x14ac:dyDescent="0.35">
      <c r="A210">
        <f>IF(AND(ROW()&gt;'Uusi auto'!C$21,ROW()&lt;'Uusi auto'!C$23),'Uusi auto'!C$7,0)</f>
        <v>0</v>
      </c>
      <c r="B210">
        <f>IF(AND(ROW()&gt;'Uusi auto'!D$21,ROW()&lt;'Uusi auto'!D$23),'Uusi auto'!D$7,0)</f>
        <v>0</v>
      </c>
      <c r="C210">
        <f>IF(AND(ROW()&gt;'Uusi auto'!E$21,ROW()&lt;'Uusi auto'!E$23),'Uusi auto'!E$7,0)</f>
        <v>0</v>
      </c>
      <c r="D210">
        <f>IF(AND(ROW()&gt;'Uusi auto'!F$21,ROW()&lt;'Uusi auto'!F$23),'Uusi auto'!F$7,0)</f>
        <v>3.6</v>
      </c>
      <c r="E210">
        <f t="shared" si="13"/>
        <v>3.6</v>
      </c>
      <c r="G210" cm="1">
        <f t="array" ref="G210">IF(AND($E210&gt;11,Taulukko2[Kohde]=Aikataulu!A$1),"SKIP",Aikataulu!A210)</f>
        <v>0</v>
      </c>
      <c r="H210" cm="1">
        <f t="array" ref="H210">IF(AND($E210&gt;11,Taulukko2[Matalin prioriteetti]=Aikataulu!B$1),"SKIP",Aikataulu!B210)</f>
        <v>0</v>
      </c>
      <c r="I210" cm="1">
        <f t="array" ref="I210">IF(AND($E210&gt;11,Taulukko2[Kohde]=Aikataulu!C$1),"SKIP",Aikataulu!C210)</f>
        <v>0</v>
      </c>
      <c r="J210" cm="1">
        <f t="array" ref="J210">IF(AND($E210&gt;11,Taulukko2[Kohde]=Aikataulu!D$1),"SKIP",Aikataulu!D210)</f>
        <v>3.6</v>
      </c>
      <c r="K210">
        <f t="shared" si="14"/>
        <v>3.6</v>
      </c>
      <c r="M210">
        <f>IF(AND(ROW()&gt;'Uusi auto'!C$21,ROW()&lt;Z$4),'Uusi auto'!C$7,0)</f>
        <v>0</v>
      </c>
      <c r="N210">
        <f>IF(AND(ROW()&gt;'Uusi auto'!D$21,ROW()&lt;AA$4),'Uusi auto'!D$7,0)</f>
        <v>0</v>
      </c>
      <c r="O210">
        <f>IF(AND(ROW()&gt;'Uusi auto'!E$21,ROW()&lt;AB$4),'Uusi auto'!E$7,0)</f>
        <v>3.6</v>
      </c>
      <c r="P210">
        <f>IF(AND(ROW()&gt;'Uusi auto'!F$21,ROW()&lt;AC$4),'Uusi auto'!F$7,0)</f>
        <v>3.6</v>
      </c>
      <c r="Q210">
        <f t="shared" si="15"/>
        <v>7.2</v>
      </c>
      <c r="S210" cm="1">
        <f t="array" ref="S210">IF(AND($Q210&gt;11,Taulukko2[Kohde]=Aikataulu!M$1),"SKIP",Aikataulu!M210)</f>
        <v>0</v>
      </c>
      <c r="T210" cm="1">
        <f t="array" ref="T210">IF(AND($Q210&gt;11,Taulukko2[Matalin prioriteetti]=Aikataulu!N$1),"SKIP",Aikataulu!N210)</f>
        <v>0</v>
      </c>
      <c r="U210" cm="1">
        <f t="array" ref="U210">IF(AND($Q210&gt;11,Taulukko2[Kohde]=Aikataulu!O$1),"SKIP",Aikataulu!O210)</f>
        <v>3.6</v>
      </c>
      <c r="V210" cm="1">
        <f t="array" ref="V210">IF(AND($Q210&gt;11,Taulukko2[Matalin prioriteetti]=Aikataulu!P$1),"SKIP",Aikataulu!P210)</f>
        <v>3.6</v>
      </c>
      <c r="W210">
        <f t="shared" si="16"/>
        <v>7.2</v>
      </c>
    </row>
    <row r="211" spans="1:23" x14ac:dyDescent="0.35">
      <c r="A211">
        <f>IF(AND(ROW()&gt;'Uusi auto'!C$21,ROW()&lt;'Uusi auto'!C$23),'Uusi auto'!C$7,0)</f>
        <v>0</v>
      </c>
      <c r="B211">
        <f>IF(AND(ROW()&gt;'Uusi auto'!D$21,ROW()&lt;'Uusi auto'!D$23),'Uusi auto'!D$7,0)</f>
        <v>0</v>
      </c>
      <c r="C211">
        <f>IF(AND(ROW()&gt;'Uusi auto'!E$21,ROW()&lt;'Uusi auto'!E$23),'Uusi auto'!E$7,0)</f>
        <v>0</v>
      </c>
      <c r="D211">
        <f>IF(AND(ROW()&gt;'Uusi auto'!F$21,ROW()&lt;'Uusi auto'!F$23),'Uusi auto'!F$7,0)</f>
        <v>3.6</v>
      </c>
      <c r="E211">
        <f t="shared" si="13"/>
        <v>3.6</v>
      </c>
      <c r="G211" cm="1">
        <f t="array" ref="G211">IF(AND($E211&gt;11,Taulukko2[Kohde]=Aikataulu!A$1),"SKIP",Aikataulu!A211)</f>
        <v>0</v>
      </c>
      <c r="H211" cm="1">
        <f t="array" ref="H211">IF(AND($E211&gt;11,Taulukko2[Matalin prioriteetti]=Aikataulu!B$1),"SKIP",Aikataulu!B211)</f>
        <v>0</v>
      </c>
      <c r="I211" cm="1">
        <f t="array" ref="I211">IF(AND($E211&gt;11,Taulukko2[Kohde]=Aikataulu!C$1),"SKIP",Aikataulu!C211)</f>
        <v>0</v>
      </c>
      <c r="J211" cm="1">
        <f t="array" ref="J211">IF(AND($E211&gt;11,Taulukko2[Kohde]=Aikataulu!D$1),"SKIP",Aikataulu!D211)</f>
        <v>3.6</v>
      </c>
      <c r="K211">
        <f t="shared" si="14"/>
        <v>3.6</v>
      </c>
      <c r="M211">
        <f>IF(AND(ROW()&gt;'Uusi auto'!C$21,ROW()&lt;Z$4),'Uusi auto'!C$7,0)</f>
        <v>0</v>
      </c>
      <c r="N211">
        <f>IF(AND(ROW()&gt;'Uusi auto'!D$21,ROW()&lt;AA$4),'Uusi auto'!D$7,0)</f>
        <v>0</v>
      </c>
      <c r="O211">
        <f>IF(AND(ROW()&gt;'Uusi auto'!E$21,ROW()&lt;AB$4),'Uusi auto'!E$7,0)</f>
        <v>3.6</v>
      </c>
      <c r="P211">
        <f>IF(AND(ROW()&gt;'Uusi auto'!F$21,ROW()&lt;AC$4),'Uusi auto'!F$7,0)</f>
        <v>3.6</v>
      </c>
      <c r="Q211">
        <f t="shared" si="15"/>
        <v>7.2</v>
      </c>
      <c r="S211" cm="1">
        <f t="array" ref="S211">IF(AND($Q211&gt;11,Taulukko2[Kohde]=Aikataulu!M$1),"SKIP",Aikataulu!M211)</f>
        <v>0</v>
      </c>
      <c r="T211" cm="1">
        <f t="array" ref="T211">IF(AND($Q211&gt;11,Taulukko2[Matalin prioriteetti]=Aikataulu!N$1),"SKIP",Aikataulu!N211)</f>
        <v>0</v>
      </c>
      <c r="U211" cm="1">
        <f t="array" ref="U211">IF(AND($Q211&gt;11,Taulukko2[Kohde]=Aikataulu!O$1),"SKIP",Aikataulu!O211)</f>
        <v>3.6</v>
      </c>
      <c r="V211" cm="1">
        <f t="array" ref="V211">IF(AND($Q211&gt;11,Taulukko2[Matalin prioriteetti]=Aikataulu!P$1),"SKIP",Aikataulu!P211)</f>
        <v>3.6</v>
      </c>
      <c r="W211">
        <f t="shared" si="16"/>
        <v>7.2</v>
      </c>
    </row>
    <row r="212" spans="1:23" x14ac:dyDescent="0.35">
      <c r="A212">
        <f>IF(AND(ROW()&gt;'Uusi auto'!C$21,ROW()&lt;'Uusi auto'!C$23),'Uusi auto'!C$7,0)</f>
        <v>0</v>
      </c>
      <c r="B212">
        <f>IF(AND(ROW()&gt;'Uusi auto'!D$21,ROW()&lt;'Uusi auto'!D$23),'Uusi auto'!D$7,0)</f>
        <v>0</v>
      </c>
      <c r="C212">
        <f>IF(AND(ROW()&gt;'Uusi auto'!E$21,ROW()&lt;'Uusi auto'!E$23),'Uusi auto'!E$7,0)</f>
        <v>0</v>
      </c>
      <c r="D212">
        <f>IF(AND(ROW()&gt;'Uusi auto'!F$21,ROW()&lt;'Uusi auto'!F$23),'Uusi auto'!F$7,0)</f>
        <v>3.6</v>
      </c>
      <c r="E212">
        <f t="shared" si="13"/>
        <v>3.6</v>
      </c>
      <c r="G212" cm="1">
        <f t="array" ref="G212">IF(AND($E212&gt;11,Taulukko2[Kohde]=Aikataulu!A$1),"SKIP",Aikataulu!A212)</f>
        <v>0</v>
      </c>
      <c r="H212" cm="1">
        <f t="array" ref="H212">IF(AND($E212&gt;11,Taulukko2[Matalin prioriteetti]=Aikataulu!B$1),"SKIP",Aikataulu!B212)</f>
        <v>0</v>
      </c>
      <c r="I212" cm="1">
        <f t="array" ref="I212">IF(AND($E212&gt;11,Taulukko2[Kohde]=Aikataulu!C$1),"SKIP",Aikataulu!C212)</f>
        <v>0</v>
      </c>
      <c r="J212" cm="1">
        <f t="array" ref="J212">IF(AND($E212&gt;11,Taulukko2[Kohde]=Aikataulu!D$1),"SKIP",Aikataulu!D212)</f>
        <v>3.6</v>
      </c>
      <c r="K212">
        <f t="shared" si="14"/>
        <v>3.6</v>
      </c>
      <c r="M212">
        <f>IF(AND(ROW()&gt;'Uusi auto'!C$21,ROW()&lt;Z$4),'Uusi auto'!C$7,0)</f>
        <v>0</v>
      </c>
      <c r="N212">
        <f>IF(AND(ROW()&gt;'Uusi auto'!D$21,ROW()&lt;AA$4),'Uusi auto'!D$7,0)</f>
        <v>0</v>
      </c>
      <c r="O212">
        <f>IF(AND(ROW()&gt;'Uusi auto'!E$21,ROW()&lt;AB$4),'Uusi auto'!E$7,0)</f>
        <v>3.6</v>
      </c>
      <c r="P212">
        <f>IF(AND(ROW()&gt;'Uusi auto'!F$21,ROW()&lt;AC$4),'Uusi auto'!F$7,0)</f>
        <v>3.6</v>
      </c>
      <c r="Q212">
        <f t="shared" si="15"/>
        <v>7.2</v>
      </c>
      <c r="S212" cm="1">
        <f t="array" ref="S212">IF(AND($Q212&gt;11,Taulukko2[Kohde]=Aikataulu!M$1),"SKIP",Aikataulu!M212)</f>
        <v>0</v>
      </c>
      <c r="T212" cm="1">
        <f t="array" ref="T212">IF(AND($Q212&gt;11,Taulukko2[Matalin prioriteetti]=Aikataulu!N$1),"SKIP",Aikataulu!N212)</f>
        <v>0</v>
      </c>
      <c r="U212" cm="1">
        <f t="array" ref="U212">IF(AND($Q212&gt;11,Taulukko2[Kohde]=Aikataulu!O$1),"SKIP",Aikataulu!O212)</f>
        <v>3.6</v>
      </c>
      <c r="V212" cm="1">
        <f t="array" ref="V212">IF(AND($Q212&gt;11,Taulukko2[Matalin prioriteetti]=Aikataulu!P$1),"SKIP",Aikataulu!P212)</f>
        <v>3.6</v>
      </c>
      <c r="W212">
        <f t="shared" si="16"/>
        <v>7.2</v>
      </c>
    </row>
    <row r="213" spans="1:23" x14ac:dyDescent="0.35">
      <c r="A213">
        <f>IF(AND(ROW()&gt;'Uusi auto'!C$21,ROW()&lt;'Uusi auto'!C$23),'Uusi auto'!C$7,0)</f>
        <v>0</v>
      </c>
      <c r="B213">
        <f>IF(AND(ROW()&gt;'Uusi auto'!D$21,ROW()&lt;'Uusi auto'!D$23),'Uusi auto'!D$7,0)</f>
        <v>0</v>
      </c>
      <c r="C213">
        <f>IF(AND(ROW()&gt;'Uusi auto'!E$21,ROW()&lt;'Uusi auto'!E$23),'Uusi auto'!E$7,0)</f>
        <v>0</v>
      </c>
      <c r="D213">
        <f>IF(AND(ROW()&gt;'Uusi auto'!F$21,ROW()&lt;'Uusi auto'!F$23),'Uusi auto'!F$7,0)</f>
        <v>3.6</v>
      </c>
      <c r="E213">
        <f t="shared" si="13"/>
        <v>3.6</v>
      </c>
      <c r="G213" cm="1">
        <f t="array" ref="G213">IF(AND($E213&gt;11,Taulukko2[Kohde]=Aikataulu!A$1),"SKIP",Aikataulu!A213)</f>
        <v>0</v>
      </c>
      <c r="H213" cm="1">
        <f t="array" ref="H213">IF(AND($E213&gt;11,Taulukko2[Matalin prioriteetti]=Aikataulu!B$1),"SKIP",Aikataulu!B213)</f>
        <v>0</v>
      </c>
      <c r="I213" cm="1">
        <f t="array" ref="I213">IF(AND($E213&gt;11,Taulukko2[Kohde]=Aikataulu!C$1),"SKIP",Aikataulu!C213)</f>
        <v>0</v>
      </c>
      <c r="J213" cm="1">
        <f t="array" ref="J213">IF(AND($E213&gt;11,Taulukko2[Kohde]=Aikataulu!D$1),"SKIP",Aikataulu!D213)</f>
        <v>3.6</v>
      </c>
      <c r="K213">
        <f t="shared" si="14"/>
        <v>3.6</v>
      </c>
      <c r="M213">
        <f>IF(AND(ROW()&gt;'Uusi auto'!C$21,ROW()&lt;Z$4),'Uusi auto'!C$7,0)</f>
        <v>0</v>
      </c>
      <c r="N213">
        <f>IF(AND(ROW()&gt;'Uusi auto'!D$21,ROW()&lt;AA$4),'Uusi auto'!D$7,0)</f>
        <v>0</v>
      </c>
      <c r="O213">
        <f>IF(AND(ROW()&gt;'Uusi auto'!E$21,ROW()&lt;AB$4),'Uusi auto'!E$7,0)</f>
        <v>3.6</v>
      </c>
      <c r="P213">
        <f>IF(AND(ROW()&gt;'Uusi auto'!F$21,ROW()&lt;AC$4),'Uusi auto'!F$7,0)</f>
        <v>3.6</v>
      </c>
      <c r="Q213">
        <f t="shared" si="15"/>
        <v>7.2</v>
      </c>
      <c r="S213" cm="1">
        <f t="array" ref="S213">IF(AND($Q213&gt;11,Taulukko2[Kohde]=Aikataulu!M$1),"SKIP",Aikataulu!M213)</f>
        <v>0</v>
      </c>
      <c r="T213" cm="1">
        <f t="array" ref="T213">IF(AND($Q213&gt;11,Taulukko2[Matalin prioriteetti]=Aikataulu!N$1),"SKIP",Aikataulu!N213)</f>
        <v>0</v>
      </c>
      <c r="U213" cm="1">
        <f t="array" ref="U213">IF(AND($Q213&gt;11,Taulukko2[Kohde]=Aikataulu!O$1),"SKIP",Aikataulu!O213)</f>
        <v>3.6</v>
      </c>
      <c r="V213" cm="1">
        <f t="array" ref="V213">IF(AND($Q213&gt;11,Taulukko2[Matalin prioriteetti]=Aikataulu!P$1),"SKIP",Aikataulu!P213)</f>
        <v>3.6</v>
      </c>
      <c r="W213">
        <f t="shared" si="16"/>
        <v>7.2</v>
      </c>
    </row>
    <row r="214" spans="1:23" x14ac:dyDescent="0.35">
      <c r="A214">
        <f>IF(AND(ROW()&gt;'Uusi auto'!C$21,ROW()&lt;'Uusi auto'!C$23),'Uusi auto'!C$7,0)</f>
        <v>0</v>
      </c>
      <c r="B214">
        <f>IF(AND(ROW()&gt;'Uusi auto'!D$21,ROW()&lt;'Uusi auto'!D$23),'Uusi auto'!D$7,0)</f>
        <v>0</v>
      </c>
      <c r="C214">
        <f>IF(AND(ROW()&gt;'Uusi auto'!E$21,ROW()&lt;'Uusi auto'!E$23),'Uusi auto'!E$7,0)</f>
        <v>0</v>
      </c>
      <c r="D214">
        <f>IF(AND(ROW()&gt;'Uusi auto'!F$21,ROW()&lt;'Uusi auto'!F$23),'Uusi auto'!F$7,0)</f>
        <v>3.6</v>
      </c>
      <c r="E214">
        <f t="shared" si="13"/>
        <v>3.6</v>
      </c>
      <c r="G214" cm="1">
        <f t="array" ref="G214">IF(AND($E214&gt;11,Taulukko2[Kohde]=Aikataulu!A$1),"SKIP",Aikataulu!A214)</f>
        <v>0</v>
      </c>
      <c r="H214" cm="1">
        <f t="array" ref="H214">IF(AND($E214&gt;11,Taulukko2[Matalin prioriteetti]=Aikataulu!B$1),"SKIP",Aikataulu!B214)</f>
        <v>0</v>
      </c>
      <c r="I214" cm="1">
        <f t="array" ref="I214">IF(AND($E214&gt;11,Taulukko2[Kohde]=Aikataulu!C$1),"SKIP",Aikataulu!C214)</f>
        <v>0</v>
      </c>
      <c r="J214" cm="1">
        <f t="array" ref="J214">IF(AND($E214&gt;11,Taulukko2[Kohde]=Aikataulu!D$1),"SKIP",Aikataulu!D214)</f>
        <v>3.6</v>
      </c>
      <c r="K214">
        <f t="shared" si="14"/>
        <v>3.6</v>
      </c>
      <c r="M214">
        <f>IF(AND(ROW()&gt;'Uusi auto'!C$21,ROW()&lt;Z$4),'Uusi auto'!C$7,0)</f>
        <v>0</v>
      </c>
      <c r="N214">
        <f>IF(AND(ROW()&gt;'Uusi auto'!D$21,ROW()&lt;AA$4),'Uusi auto'!D$7,0)</f>
        <v>0</v>
      </c>
      <c r="O214">
        <f>IF(AND(ROW()&gt;'Uusi auto'!E$21,ROW()&lt;AB$4),'Uusi auto'!E$7,0)</f>
        <v>3.6</v>
      </c>
      <c r="P214">
        <f>IF(AND(ROW()&gt;'Uusi auto'!F$21,ROW()&lt;AC$4),'Uusi auto'!F$7,0)</f>
        <v>3.6</v>
      </c>
      <c r="Q214">
        <f t="shared" si="15"/>
        <v>7.2</v>
      </c>
      <c r="S214" cm="1">
        <f t="array" ref="S214">IF(AND($Q214&gt;11,Taulukko2[Kohde]=Aikataulu!M$1),"SKIP",Aikataulu!M214)</f>
        <v>0</v>
      </c>
      <c r="T214" cm="1">
        <f t="array" ref="T214">IF(AND($Q214&gt;11,Taulukko2[Matalin prioriteetti]=Aikataulu!N$1),"SKIP",Aikataulu!N214)</f>
        <v>0</v>
      </c>
      <c r="U214" cm="1">
        <f t="array" ref="U214">IF(AND($Q214&gt;11,Taulukko2[Kohde]=Aikataulu!O$1),"SKIP",Aikataulu!O214)</f>
        <v>3.6</v>
      </c>
      <c r="V214" cm="1">
        <f t="array" ref="V214">IF(AND($Q214&gt;11,Taulukko2[Matalin prioriteetti]=Aikataulu!P$1),"SKIP",Aikataulu!P214)</f>
        <v>3.6</v>
      </c>
      <c r="W214">
        <f t="shared" si="16"/>
        <v>7.2</v>
      </c>
    </row>
    <row r="215" spans="1:23" x14ac:dyDescent="0.35">
      <c r="A215">
        <f>IF(AND(ROW()&gt;'Uusi auto'!C$21,ROW()&lt;'Uusi auto'!C$23),'Uusi auto'!C$7,0)</f>
        <v>0</v>
      </c>
      <c r="B215">
        <f>IF(AND(ROW()&gt;'Uusi auto'!D$21,ROW()&lt;'Uusi auto'!D$23),'Uusi auto'!D$7,0)</f>
        <v>0</v>
      </c>
      <c r="C215">
        <f>IF(AND(ROW()&gt;'Uusi auto'!E$21,ROW()&lt;'Uusi auto'!E$23),'Uusi auto'!E$7,0)</f>
        <v>0</v>
      </c>
      <c r="D215">
        <f>IF(AND(ROW()&gt;'Uusi auto'!F$21,ROW()&lt;'Uusi auto'!F$23),'Uusi auto'!F$7,0)</f>
        <v>3.6</v>
      </c>
      <c r="E215">
        <f t="shared" si="13"/>
        <v>3.6</v>
      </c>
      <c r="G215" cm="1">
        <f t="array" ref="G215">IF(AND($E215&gt;11,Taulukko2[Kohde]=Aikataulu!A$1),"SKIP",Aikataulu!A215)</f>
        <v>0</v>
      </c>
      <c r="H215" cm="1">
        <f t="array" ref="H215">IF(AND($E215&gt;11,Taulukko2[Matalin prioriteetti]=Aikataulu!B$1),"SKIP",Aikataulu!B215)</f>
        <v>0</v>
      </c>
      <c r="I215" cm="1">
        <f t="array" ref="I215">IF(AND($E215&gt;11,Taulukko2[Kohde]=Aikataulu!C$1),"SKIP",Aikataulu!C215)</f>
        <v>0</v>
      </c>
      <c r="J215" cm="1">
        <f t="array" ref="J215">IF(AND($E215&gt;11,Taulukko2[Kohde]=Aikataulu!D$1),"SKIP",Aikataulu!D215)</f>
        <v>3.6</v>
      </c>
      <c r="K215">
        <f t="shared" si="14"/>
        <v>3.6</v>
      </c>
      <c r="M215">
        <f>IF(AND(ROW()&gt;'Uusi auto'!C$21,ROW()&lt;Z$4),'Uusi auto'!C$7,0)</f>
        <v>0</v>
      </c>
      <c r="N215">
        <f>IF(AND(ROW()&gt;'Uusi auto'!D$21,ROW()&lt;AA$4),'Uusi auto'!D$7,0)</f>
        <v>0</v>
      </c>
      <c r="O215">
        <f>IF(AND(ROW()&gt;'Uusi auto'!E$21,ROW()&lt;AB$4),'Uusi auto'!E$7,0)</f>
        <v>3.6</v>
      </c>
      <c r="P215">
        <f>IF(AND(ROW()&gt;'Uusi auto'!F$21,ROW()&lt;AC$4),'Uusi auto'!F$7,0)</f>
        <v>3.6</v>
      </c>
      <c r="Q215">
        <f t="shared" si="15"/>
        <v>7.2</v>
      </c>
      <c r="S215" cm="1">
        <f t="array" ref="S215">IF(AND($Q215&gt;11,Taulukko2[Kohde]=Aikataulu!M$1),"SKIP",Aikataulu!M215)</f>
        <v>0</v>
      </c>
      <c r="T215" cm="1">
        <f t="array" ref="T215">IF(AND($Q215&gt;11,Taulukko2[Matalin prioriteetti]=Aikataulu!N$1),"SKIP",Aikataulu!N215)</f>
        <v>0</v>
      </c>
      <c r="U215" cm="1">
        <f t="array" ref="U215">IF(AND($Q215&gt;11,Taulukko2[Kohde]=Aikataulu!O$1),"SKIP",Aikataulu!O215)</f>
        <v>3.6</v>
      </c>
      <c r="V215" cm="1">
        <f t="array" ref="V215">IF(AND($Q215&gt;11,Taulukko2[Matalin prioriteetti]=Aikataulu!P$1),"SKIP",Aikataulu!P215)</f>
        <v>3.6</v>
      </c>
      <c r="W215">
        <f t="shared" si="16"/>
        <v>7.2</v>
      </c>
    </row>
    <row r="216" spans="1:23" x14ac:dyDescent="0.35">
      <c r="A216">
        <f>IF(AND(ROW()&gt;'Uusi auto'!C$21,ROW()&lt;'Uusi auto'!C$23),'Uusi auto'!C$7,0)</f>
        <v>0</v>
      </c>
      <c r="B216">
        <f>IF(AND(ROW()&gt;'Uusi auto'!D$21,ROW()&lt;'Uusi auto'!D$23),'Uusi auto'!D$7,0)</f>
        <v>0</v>
      </c>
      <c r="C216">
        <f>IF(AND(ROW()&gt;'Uusi auto'!E$21,ROW()&lt;'Uusi auto'!E$23),'Uusi auto'!E$7,0)</f>
        <v>0</v>
      </c>
      <c r="D216">
        <f>IF(AND(ROW()&gt;'Uusi auto'!F$21,ROW()&lt;'Uusi auto'!F$23),'Uusi auto'!F$7,0)</f>
        <v>3.6</v>
      </c>
      <c r="E216">
        <f t="shared" si="13"/>
        <v>3.6</v>
      </c>
      <c r="G216" cm="1">
        <f t="array" ref="G216">IF(AND($E216&gt;11,Taulukko2[Kohde]=Aikataulu!A$1),"SKIP",Aikataulu!A216)</f>
        <v>0</v>
      </c>
      <c r="H216" cm="1">
        <f t="array" ref="H216">IF(AND($E216&gt;11,Taulukko2[Matalin prioriteetti]=Aikataulu!B$1),"SKIP",Aikataulu!B216)</f>
        <v>0</v>
      </c>
      <c r="I216" cm="1">
        <f t="array" ref="I216">IF(AND($E216&gt;11,Taulukko2[Kohde]=Aikataulu!C$1),"SKIP",Aikataulu!C216)</f>
        <v>0</v>
      </c>
      <c r="J216" cm="1">
        <f t="array" ref="J216">IF(AND($E216&gt;11,Taulukko2[Kohde]=Aikataulu!D$1),"SKIP",Aikataulu!D216)</f>
        <v>3.6</v>
      </c>
      <c r="K216">
        <f t="shared" si="14"/>
        <v>3.6</v>
      </c>
      <c r="M216">
        <f>IF(AND(ROW()&gt;'Uusi auto'!C$21,ROW()&lt;Z$4),'Uusi auto'!C$7,0)</f>
        <v>0</v>
      </c>
      <c r="N216">
        <f>IF(AND(ROW()&gt;'Uusi auto'!D$21,ROW()&lt;AA$4),'Uusi auto'!D$7,0)</f>
        <v>0</v>
      </c>
      <c r="O216">
        <f>IF(AND(ROW()&gt;'Uusi auto'!E$21,ROW()&lt;AB$4),'Uusi auto'!E$7,0)</f>
        <v>3.6</v>
      </c>
      <c r="P216">
        <f>IF(AND(ROW()&gt;'Uusi auto'!F$21,ROW()&lt;AC$4),'Uusi auto'!F$7,0)</f>
        <v>3.6</v>
      </c>
      <c r="Q216">
        <f t="shared" si="15"/>
        <v>7.2</v>
      </c>
      <c r="S216" cm="1">
        <f t="array" ref="S216">IF(AND($Q216&gt;11,Taulukko2[Kohde]=Aikataulu!M$1),"SKIP",Aikataulu!M216)</f>
        <v>0</v>
      </c>
      <c r="T216" cm="1">
        <f t="array" ref="T216">IF(AND($Q216&gt;11,Taulukko2[Matalin prioriteetti]=Aikataulu!N$1),"SKIP",Aikataulu!N216)</f>
        <v>0</v>
      </c>
      <c r="U216" cm="1">
        <f t="array" ref="U216">IF(AND($Q216&gt;11,Taulukko2[Kohde]=Aikataulu!O$1),"SKIP",Aikataulu!O216)</f>
        <v>3.6</v>
      </c>
      <c r="V216" cm="1">
        <f t="array" ref="V216">IF(AND($Q216&gt;11,Taulukko2[Matalin prioriteetti]=Aikataulu!P$1),"SKIP",Aikataulu!P216)</f>
        <v>3.6</v>
      </c>
      <c r="W216">
        <f t="shared" si="16"/>
        <v>7.2</v>
      </c>
    </row>
    <row r="217" spans="1:23" x14ac:dyDescent="0.35">
      <c r="A217">
        <f>IF(AND(ROW()&gt;'Uusi auto'!C$21,ROW()&lt;'Uusi auto'!C$23),'Uusi auto'!C$7,0)</f>
        <v>0</v>
      </c>
      <c r="B217">
        <f>IF(AND(ROW()&gt;'Uusi auto'!D$21,ROW()&lt;'Uusi auto'!D$23),'Uusi auto'!D$7,0)</f>
        <v>0</v>
      </c>
      <c r="C217">
        <f>IF(AND(ROW()&gt;'Uusi auto'!E$21,ROW()&lt;'Uusi auto'!E$23),'Uusi auto'!E$7,0)</f>
        <v>0</v>
      </c>
      <c r="D217">
        <f>IF(AND(ROW()&gt;'Uusi auto'!F$21,ROW()&lt;'Uusi auto'!F$23),'Uusi auto'!F$7,0)</f>
        <v>3.6</v>
      </c>
      <c r="E217">
        <f t="shared" si="13"/>
        <v>3.6</v>
      </c>
      <c r="G217" cm="1">
        <f t="array" ref="G217">IF(AND($E217&gt;11,Taulukko2[Kohde]=Aikataulu!A$1),"SKIP",Aikataulu!A217)</f>
        <v>0</v>
      </c>
      <c r="H217" cm="1">
        <f t="array" ref="H217">IF(AND($E217&gt;11,Taulukko2[Matalin prioriteetti]=Aikataulu!B$1),"SKIP",Aikataulu!B217)</f>
        <v>0</v>
      </c>
      <c r="I217" cm="1">
        <f t="array" ref="I217">IF(AND($E217&gt;11,Taulukko2[Kohde]=Aikataulu!C$1),"SKIP",Aikataulu!C217)</f>
        <v>0</v>
      </c>
      <c r="J217" cm="1">
        <f t="array" ref="J217">IF(AND($E217&gt;11,Taulukko2[Kohde]=Aikataulu!D$1),"SKIP",Aikataulu!D217)</f>
        <v>3.6</v>
      </c>
      <c r="K217">
        <f t="shared" si="14"/>
        <v>3.6</v>
      </c>
      <c r="M217">
        <f>IF(AND(ROW()&gt;'Uusi auto'!C$21,ROW()&lt;Z$4),'Uusi auto'!C$7,0)</f>
        <v>0</v>
      </c>
      <c r="N217">
        <f>IF(AND(ROW()&gt;'Uusi auto'!D$21,ROW()&lt;AA$4),'Uusi auto'!D$7,0)</f>
        <v>0</v>
      </c>
      <c r="O217">
        <f>IF(AND(ROW()&gt;'Uusi auto'!E$21,ROW()&lt;AB$4),'Uusi auto'!E$7,0)</f>
        <v>3.6</v>
      </c>
      <c r="P217">
        <f>IF(AND(ROW()&gt;'Uusi auto'!F$21,ROW()&lt;AC$4),'Uusi auto'!F$7,0)</f>
        <v>3.6</v>
      </c>
      <c r="Q217">
        <f t="shared" si="15"/>
        <v>7.2</v>
      </c>
      <c r="S217" cm="1">
        <f t="array" ref="S217">IF(AND($Q217&gt;11,Taulukko2[Kohde]=Aikataulu!M$1),"SKIP",Aikataulu!M217)</f>
        <v>0</v>
      </c>
      <c r="T217" cm="1">
        <f t="array" ref="T217">IF(AND($Q217&gt;11,Taulukko2[Matalin prioriteetti]=Aikataulu!N$1),"SKIP",Aikataulu!N217)</f>
        <v>0</v>
      </c>
      <c r="U217" cm="1">
        <f t="array" ref="U217">IF(AND($Q217&gt;11,Taulukko2[Kohde]=Aikataulu!O$1),"SKIP",Aikataulu!O217)</f>
        <v>3.6</v>
      </c>
      <c r="V217" cm="1">
        <f t="array" ref="V217">IF(AND($Q217&gt;11,Taulukko2[Matalin prioriteetti]=Aikataulu!P$1),"SKIP",Aikataulu!P217)</f>
        <v>3.6</v>
      </c>
      <c r="W217">
        <f t="shared" si="16"/>
        <v>7.2</v>
      </c>
    </row>
    <row r="218" spans="1:23" x14ac:dyDescent="0.35">
      <c r="A218">
        <f>IF(AND(ROW()&gt;'Uusi auto'!C$21,ROW()&lt;'Uusi auto'!C$23),'Uusi auto'!C$7,0)</f>
        <v>0</v>
      </c>
      <c r="B218">
        <f>IF(AND(ROW()&gt;'Uusi auto'!D$21,ROW()&lt;'Uusi auto'!D$23),'Uusi auto'!D$7,0)</f>
        <v>0</v>
      </c>
      <c r="C218">
        <f>IF(AND(ROW()&gt;'Uusi auto'!E$21,ROW()&lt;'Uusi auto'!E$23),'Uusi auto'!E$7,0)</f>
        <v>0</v>
      </c>
      <c r="D218">
        <f>IF(AND(ROW()&gt;'Uusi auto'!F$21,ROW()&lt;'Uusi auto'!F$23),'Uusi auto'!F$7,0)</f>
        <v>3.6</v>
      </c>
      <c r="E218">
        <f t="shared" si="13"/>
        <v>3.6</v>
      </c>
      <c r="G218" cm="1">
        <f t="array" ref="G218">IF(AND($E218&gt;11,Taulukko2[Kohde]=Aikataulu!A$1),"SKIP",Aikataulu!A218)</f>
        <v>0</v>
      </c>
      <c r="H218" cm="1">
        <f t="array" ref="H218">IF(AND($E218&gt;11,Taulukko2[Matalin prioriteetti]=Aikataulu!B$1),"SKIP",Aikataulu!B218)</f>
        <v>0</v>
      </c>
      <c r="I218" cm="1">
        <f t="array" ref="I218">IF(AND($E218&gt;11,Taulukko2[Kohde]=Aikataulu!C$1),"SKIP",Aikataulu!C218)</f>
        <v>0</v>
      </c>
      <c r="J218" cm="1">
        <f t="array" ref="J218">IF(AND($E218&gt;11,Taulukko2[Kohde]=Aikataulu!D$1),"SKIP",Aikataulu!D218)</f>
        <v>3.6</v>
      </c>
      <c r="K218">
        <f t="shared" si="14"/>
        <v>3.6</v>
      </c>
      <c r="M218">
        <f>IF(AND(ROW()&gt;'Uusi auto'!C$21,ROW()&lt;Z$4),'Uusi auto'!C$7,0)</f>
        <v>0</v>
      </c>
      <c r="N218">
        <f>IF(AND(ROW()&gt;'Uusi auto'!D$21,ROW()&lt;AA$4),'Uusi auto'!D$7,0)</f>
        <v>0</v>
      </c>
      <c r="O218">
        <f>IF(AND(ROW()&gt;'Uusi auto'!E$21,ROW()&lt;AB$4),'Uusi auto'!E$7,0)</f>
        <v>3.6</v>
      </c>
      <c r="P218">
        <f>IF(AND(ROW()&gt;'Uusi auto'!F$21,ROW()&lt;AC$4),'Uusi auto'!F$7,0)</f>
        <v>3.6</v>
      </c>
      <c r="Q218">
        <f t="shared" si="15"/>
        <v>7.2</v>
      </c>
      <c r="S218" cm="1">
        <f t="array" ref="S218">IF(AND($Q218&gt;11,Taulukko2[Kohde]=Aikataulu!M$1),"SKIP",Aikataulu!M218)</f>
        <v>0</v>
      </c>
      <c r="T218" cm="1">
        <f t="array" ref="T218">IF(AND($Q218&gt;11,Taulukko2[Matalin prioriteetti]=Aikataulu!N$1),"SKIP",Aikataulu!N218)</f>
        <v>0</v>
      </c>
      <c r="U218" cm="1">
        <f t="array" ref="U218">IF(AND($Q218&gt;11,Taulukko2[Kohde]=Aikataulu!O$1),"SKIP",Aikataulu!O218)</f>
        <v>3.6</v>
      </c>
      <c r="V218" cm="1">
        <f t="array" ref="V218">IF(AND($Q218&gt;11,Taulukko2[Matalin prioriteetti]=Aikataulu!P$1),"SKIP",Aikataulu!P218)</f>
        <v>3.6</v>
      </c>
      <c r="W218">
        <f t="shared" si="16"/>
        <v>7.2</v>
      </c>
    </row>
    <row r="219" spans="1:23" x14ac:dyDescent="0.35">
      <c r="A219">
        <f>IF(AND(ROW()&gt;'Uusi auto'!C$21,ROW()&lt;'Uusi auto'!C$23),'Uusi auto'!C$7,0)</f>
        <v>0</v>
      </c>
      <c r="B219">
        <f>IF(AND(ROW()&gt;'Uusi auto'!D$21,ROW()&lt;'Uusi auto'!D$23),'Uusi auto'!D$7,0)</f>
        <v>0</v>
      </c>
      <c r="C219">
        <f>IF(AND(ROW()&gt;'Uusi auto'!E$21,ROW()&lt;'Uusi auto'!E$23),'Uusi auto'!E$7,0)</f>
        <v>0</v>
      </c>
      <c r="D219">
        <f>IF(AND(ROW()&gt;'Uusi auto'!F$21,ROW()&lt;'Uusi auto'!F$23),'Uusi auto'!F$7,0)</f>
        <v>3.6</v>
      </c>
      <c r="E219">
        <f t="shared" si="13"/>
        <v>3.6</v>
      </c>
      <c r="G219" cm="1">
        <f t="array" ref="G219">IF(AND($E219&gt;11,Taulukko2[Kohde]=Aikataulu!A$1),"SKIP",Aikataulu!A219)</f>
        <v>0</v>
      </c>
      <c r="H219" cm="1">
        <f t="array" ref="H219">IF(AND($E219&gt;11,Taulukko2[Matalin prioriteetti]=Aikataulu!B$1),"SKIP",Aikataulu!B219)</f>
        <v>0</v>
      </c>
      <c r="I219" cm="1">
        <f t="array" ref="I219">IF(AND($E219&gt;11,Taulukko2[Kohde]=Aikataulu!C$1),"SKIP",Aikataulu!C219)</f>
        <v>0</v>
      </c>
      <c r="J219" cm="1">
        <f t="array" ref="J219">IF(AND($E219&gt;11,Taulukko2[Kohde]=Aikataulu!D$1),"SKIP",Aikataulu!D219)</f>
        <v>3.6</v>
      </c>
      <c r="K219">
        <f t="shared" si="14"/>
        <v>3.6</v>
      </c>
      <c r="M219">
        <f>IF(AND(ROW()&gt;'Uusi auto'!C$21,ROW()&lt;Z$4),'Uusi auto'!C$7,0)</f>
        <v>0</v>
      </c>
      <c r="N219">
        <f>IF(AND(ROW()&gt;'Uusi auto'!D$21,ROW()&lt;AA$4),'Uusi auto'!D$7,0)</f>
        <v>0</v>
      </c>
      <c r="O219">
        <f>IF(AND(ROW()&gt;'Uusi auto'!E$21,ROW()&lt;AB$4),'Uusi auto'!E$7,0)</f>
        <v>3.6</v>
      </c>
      <c r="P219">
        <f>IF(AND(ROW()&gt;'Uusi auto'!F$21,ROW()&lt;AC$4),'Uusi auto'!F$7,0)</f>
        <v>3.6</v>
      </c>
      <c r="Q219">
        <f t="shared" si="15"/>
        <v>7.2</v>
      </c>
      <c r="S219" cm="1">
        <f t="array" ref="S219">IF(AND($Q219&gt;11,Taulukko2[Kohde]=Aikataulu!M$1),"SKIP",Aikataulu!M219)</f>
        <v>0</v>
      </c>
      <c r="T219" cm="1">
        <f t="array" ref="T219">IF(AND($Q219&gt;11,Taulukko2[Matalin prioriteetti]=Aikataulu!N$1),"SKIP",Aikataulu!N219)</f>
        <v>0</v>
      </c>
      <c r="U219" cm="1">
        <f t="array" ref="U219">IF(AND($Q219&gt;11,Taulukko2[Kohde]=Aikataulu!O$1),"SKIP",Aikataulu!O219)</f>
        <v>3.6</v>
      </c>
      <c r="V219" cm="1">
        <f t="array" ref="V219">IF(AND($Q219&gt;11,Taulukko2[Matalin prioriteetti]=Aikataulu!P$1),"SKIP",Aikataulu!P219)</f>
        <v>3.6</v>
      </c>
      <c r="W219">
        <f t="shared" si="16"/>
        <v>7.2</v>
      </c>
    </row>
    <row r="220" spans="1:23" x14ac:dyDescent="0.35">
      <c r="A220">
        <f>IF(AND(ROW()&gt;'Uusi auto'!C$21,ROW()&lt;'Uusi auto'!C$23),'Uusi auto'!C$7,0)</f>
        <v>0</v>
      </c>
      <c r="B220">
        <f>IF(AND(ROW()&gt;'Uusi auto'!D$21,ROW()&lt;'Uusi auto'!D$23),'Uusi auto'!D$7,0)</f>
        <v>0</v>
      </c>
      <c r="C220">
        <f>IF(AND(ROW()&gt;'Uusi auto'!E$21,ROW()&lt;'Uusi auto'!E$23),'Uusi auto'!E$7,0)</f>
        <v>0</v>
      </c>
      <c r="D220">
        <f>IF(AND(ROW()&gt;'Uusi auto'!F$21,ROW()&lt;'Uusi auto'!F$23),'Uusi auto'!F$7,0)</f>
        <v>3.6</v>
      </c>
      <c r="E220">
        <f t="shared" si="13"/>
        <v>3.6</v>
      </c>
      <c r="G220" cm="1">
        <f t="array" ref="G220">IF(AND($E220&gt;11,Taulukko2[Kohde]=Aikataulu!A$1),"SKIP",Aikataulu!A220)</f>
        <v>0</v>
      </c>
      <c r="H220" cm="1">
        <f t="array" ref="H220">IF(AND($E220&gt;11,Taulukko2[Matalin prioriteetti]=Aikataulu!B$1),"SKIP",Aikataulu!B220)</f>
        <v>0</v>
      </c>
      <c r="I220" cm="1">
        <f t="array" ref="I220">IF(AND($E220&gt;11,Taulukko2[Kohde]=Aikataulu!C$1),"SKIP",Aikataulu!C220)</f>
        <v>0</v>
      </c>
      <c r="J220" cm="1">
        <f t="array" ref="J220">IF(AND($E220&gt;11,Taulukko2[Kohde]=Aikataulu!D$1),"SKIP",Aikataulu!D220)</f>
        <v>3.6</v>
      </c>
      <c r="K220">
        <f t="shared" si="14"/>
        <v>3.6</v>
      </c>
      <c r="M220">
        <f>IF(AND(ROW()&gt;'Uusi auto'!C$21,ROW()&lt;Z$4),'Uusi auto'!C$7,0)</f>
        <v>0</v>
      </c>
      <c r="N220">
        <f>IF(AND(ROW()&gt;'Uusi auto'!D$21,ROW()&lt;AA$4),'Uusi auto'!D$7,0)</f>
        <v>0</v>
      </c>
      <c r="O220">
        <f>IF(AND(ROW()&gt;'Uusi auto'!E$21,ROW()&lt;AB$4),'Uusi auto'!E$7,0)</f>
        <v>3.6</v>
      </c>
      <c r="P220">
        <f>IF(AND(ROW()&gt;'Uusi auto'!F$21,ROW()&lt;AC$4),'Uusi auto'!F$7,0)</f>
        <v>3.6</v>
      </c>
      <c r="Q220">
        <f t="shared" si="15"/>
        <v>7.2</v>
      </c>
      <c r="S220" cm="1">
        <f t="array" ref="S220">IF(AND($Q220&gt;11,Taulukko2[Kohde]=Aikataulu!M$1),"SKIP",Aikataulu!M220)</f>
        <v>0</v>
      </c>
      <c r="T220" cm="1">
        <f t="array" ref="T220">IF(AND($Q220&gt;11,Taulukko2[Matalin prioriteetti]=Aikataulu!N$1),"SKIP",Aikataulu!N220)</f>
        <v>0</v>
      </c>
      <c r="U220" cm="1">
        <f t="array" ref="U220">IF(AND($Q220&gt;11,Taulukko2[Kohde]=Aikataulu!O$1),"SKIP",Aikataulu!O220)</f>
        <v>3.6</v>
      </c>
      <c r="V220" cm="1">
        <f t="array" ref="V220">IF(AND($Q220&gt;11,Taulukko2[Matalin prioriteetti]=Aikataulu!P$1),"SKIP",Aikataulu!P220)</f>
        <v>3.6</v>
      </c>
      <c r="W220">
        <f t="shared" si="16"/>
        <v>7.2</v>
      </c>
    </row>
    <row r="221" spans="1:23" x14ac:dyDescent="0.35">
      <c r="A221">
        <f>IF(AND(ROW()&gt;'Uusi auto'!C$21,ROW()&lt;'Uusi auto'!C$23),'Uusi auto'!C$7,0)</f>
        <v>0</v>
      </c>
      <c r="B221">
        <f>IF(AND(ROW()&gt;'Uusi auto'!D$21,ROW()&lt;'Uusi auto'!D$23),'Uusi auto'!D$7,0)</f>
        <v>0</v>
      </c>
      <c r="C221">
        <f>IF(AND(ROW()&gt;'Uusi auto'!E$21,ROW()&lt;'Uusi auto'!E$23),'Uusi auto'!E$7,0)</f>
        <v>0</v>
      </c>
      <c r="D221">
        <f>IF(AND(ROW()&gt;'Uusi auto'!F$21,ROW()&lt;'Uusi auto'!F$23),'Uusi auto'!F$7,0)</f>
        <v>3.6</v>
      </c>
      <c r="E221">
        <f t="shared" si="13"/>
        <v>3.6</v>
      </c>
      <c r="G221" cm="1">
        <f t="array" ref="G221">IF(AND($E221&gt;11,Taulukko2[Kohde]=Aikataulu!A$1),"SKIP",Aikataulu!A221)</f>
        <v>0</v>
      </c>
      <c r="H221" cm="1">
        <f t="array" ref="H221">IF(AND($E221&gt;11,Taulukko2[Matalin prioriteetti]=Aikataulu!B$1),"SKIP",Aikataulu!B221)</f>
        <v>0</v>
      </c>
      <c r="I221" cm="1">
        <f t="array" ref="I221">IF(AND($E221&gt;11,Taulukko2[Kohde]=Aikataulu!C$1),"SKIP",Aikataulu!C221)</f>
        <v>0</v>
      </c>
      <c r="J221" cm="1">
        <f t="array" ref="J221">IF(AND($E221&gt;11,Taulukko2[Kohde]=Aikataulu!D$1),"SKIP",Aikataulu!D221)</f>
        <v>3.6</v>
      </c>
      <c r="K221">
        <f t="shared" si="14"/>
        <v>3.6</v>
      </c>
      <c r="M221">
        <f>IF(AND(ROW()&gt;'Uusi auto'!C$21,ROW()&lt;Z$4),'Uusi auto'!C$7,0)</f>
        <v>0</v>
      </c>
      <c r="N221">
        <f>IF(AND(ROW()&gt;'Uusi auto'!D$21,ROW()&lt;AA$4),'Uusi auto'!D$7,0)</f>
        <v>0</v>
      </c>
      <c r="O221">
        <f>IF(AND(ROW()&gt;'Uusi auto'!E$21,ROW()&lt;AB$4),'Uusi auto'!E$7,0)</f>
        <v>3.6</v>
      </c>
      <c r="P221">
        <f>IF(AND(ROW()&gt;'Uusi auto'!F$21,ROW()&lt;AC$4),'Uusi auto'!F$7,0)</f>
        <v>3.6</v>
      </c>
      <c r="Q221">
        <f t="shared" si="15"/>
        <v>7.2</v>
      </c>
      <c r="S221" cm="1">
        <f t="array" ref="S221">IF(AND($Q221&gt;11,Taulukko2[Kohde]=Aikataulu!M$1),"SKIP",Aikataulu!M221)</f>
        <v>0</v>
      </c>
      <c r="T221" cm="1">
        <f t="array" ref="T221">IF(AND($Q221&gt;11,Taulukko2[Matalin prioriteetti]=Aikataulu!N$1),"SKIP",Aikataulu!N221)</f>
        <v>0</v>
      </c>
      <c r="U221" cm="1">
        <f t="array" ref="U221">IF(AND($Q221&gt;11,Taulukko2[Kohde]=Aikataulu!O$1),"SKIP",Aikataulu!O221)</f>
        <v>3.6</v>
      </c>
      <c r="V221" cm="1">
        <f t="array" ref="V221">IF(AND($Q221&gt;11,Taulukko2[Matalin prioriteetti]=Aikataulu!P$1),"SKIP",Aikataulu!P221)</f>
        <v>3.6</v>
      </c>
      <c r="W221">
        <f t="shared" si="16"/>
        <v>7.2</v>
      </c>
    </row>
    <row r="222" spans="1:23" x14ac:dyDescent="0.35">
      <c r="A222">
        <f>IF(AND(ROW()&gt;'Uusi auto'!C$21,ROW()&lt;'Uusi auto'!C$23),'Uusi auto'!C$7,0)</f>
        <v>0</v>
      </c>
      <c r="B222">
        <f>IF(AND(ROW()&gt;'Uusi auto'!D$21,ROW()&lt;'Uusi auto'!D$23),'Uusi auto'!D$7,0)</f>
        <v>0</v>
      </c>
      <c r="C222">
        <f>IF(AND(ROW()&gt;'Uusi auto'!E$21,ROW()&lt;'Uusi auto'!E$23),'Uusi auto'!E$7,0)</f>
        <v>0</v>
      </c>
      <c r="D222">
        <f>IF(AND(ROW()&gt;'Uusi auto'!F$21,ROW()&lt;'Uusi auto'!F$23),'Uusi auto'!F$7,0)</f>
        <v>3.6</v>
      </c>
      <c r="E222">
        <f t="shared" si="13"/>
        <v>3.6</v>
      </c>
      <c r="G222" cm="1">
        <f t="array" ref="G222">IF(AND($E222&gt;11,Taulukko2[Kohde]=Aikataulu!A$1),"SKIP",Aikataulu!A222)</f>
        <v>0</v>
      </c>
      <c r="H222" cm="1">
        <f t="array" ref="H222">IF(AND($E222&gt;11,Taulukko2[Matalin prioriteetti]=Aikataulu!B$1),"SKIP",Aikataulu!B222)</f>
        <v>0</v>
      </c>
      <c r="I222" cm="1">
        <f t="array" ref="I222">IF(AND($E222&gt;11,Taulukko2[Kohde]=Aikataulu!C$1),"SKIP",Aikataulu!C222)</f>
        <v>0</v>
      </c>
      <c r="J222" cm="1">
        <f t="array" ref="J222">IF(AND($E222&gt;11,Taulukko2[Kohde]=Aikataulu!D$1),"SKIP",Aikataulu!D222)</f>
        <v>3.6</v>
      </c>
      <c r="K222">
        <f t="shared" si="14"/>
        <v>3.6</v>
      </c>
      <c r="M222">
        <f>IF(AND(ROW()&gt;'Uusi auto'!C$21,ROW()&lt;Z$4),'Uusi auto'!C$7,0)</f>
        <v>0</v>
      </c>
      <c r="N222">
        <f>IF(AND(ROW()&gt;'Uusi auto'!D$21,ROW()&lt;AA$4),'Uusi auto'!D$7,0)</f>
        <v>0</v>
      </c>
      <c r="O222">
        <f>IF(AND(ROW()&gt;'Uusi auto'!E$21,ROW()&lt;AB$4),'Uusi auto'!E$7,0)</f>
        <v>3.6</v>
      </c>
      <c r="P222">
        <f>IF(AND(ROW()&gt;'Uusi auto'!F$21,ROW()&lt;AC$4),'Uusi auto'!F$7,0)</f>
        <v>3.6</v>
      </c>
      <c r="Q222">
        <f t="shared" si="15"/>
        <v>7.2</v>
      </c>
      <c r="S222" cm="1">
        <f t="array" ref="S222">IF(AND($Q222&gt;11,Taulukko2[Kohde]=Aikataulu!M$1),"SKIP",Aikataulu!M222)</f>
        <v>0</v>
      </c>
      <c r="T222" cm="1">
        <f t="array" ref="T222">IF(AND($Q222&gt;11,Taulukko2[Matalin prioriteetti]=Aikataulu!N$1),"SKIP",Aikataulu!N222)</f>
        <v>0</v>
      </c>
      <c r="U222" cm="1">
        <f t="array" ref="U222">IF(AND($Q222&gt;11,Taulukko2[Kohde]=Aikataulu!O$1),"SKIP",Aikataulu!O222)</f>
        <v>3.6</v>
      </c>
      <c r="V222" cm="1">
        <f t="array" ref="V222">IF(AND($Q222&gt;11,Taulukko2[Matalin prioriteetti]=Aikataulu!P$1),"SKIP",Aikataulu!P222)</f>
        <v>3.6</v>
      </c>
      <c r="W222">
        <f t="shared" si="16"/>
        <v>7.2</v>
      </c>
    </row>
    <row r="223" spans="1:23" x14ac:dyDescent="0.35">
      <c r="A223">
        <f>IF(AND(ROW()&gt;'Uusi auto'!C$21,ROW()&lt;'Uusi auto'!C$23),'Uusi auto'!C$7,0)</f>
        <v>0</v>
      </c>
      <c r="B223">
        <f>IF(AND(ROW()&gt;'Uusi auto'!D$21,ROW()&lt;'Uusi auto'!D$23),'Uusi auto'!D$7,0)</f>
        <v>0</v>
      </c>
      <c r="C223">
        <f>IF(AND(ROW()&gt;'Uusi auto'!E$21,ROW()&lt;'Uusi auto'!E$23),'Uusi auto'!E$7,0)</f>
        <v>0</v>
      </c>
      <c r="D223">
        <f>IF(AND(ROW()&gt;'Uusi auto'!F$21,ROW()&lt;'Uusi auto'!F$23),'Uusi auto'!F$7,0)</f>
        <v>3.6</v>
      </c>
      <c r="E223">
        <f t="shared" si="13"/>
        <v>3.6</v>
      </c>
      <c r="G223" cm="1">
        <f t="array" ref="G223">IF(AND($E223&gt;11,Taulukko2[Kohde]=Aikataulu!A$1),"SKIP",Aikataulu!A223)</f>
        <v>0</v>
      </c>
      <c r="H223" cm="1">
        <f t="array" ref="H223">IF(AND($E223&gt;11,Taulukko2[Matalin prioriteetti]=Aikataulu!B$1),"SKIP",Aikataulu!B223)</f>
        <v>0</v>
      </c>
      <c r="I223" cm="1">
        <f t="array" ref="I223">IF(AND($E223&gt;11,Taulukko2[Kohde]=Aikataulu!C$1),"SKIP",Aikataulu!C223)</f>
        <v>0</v>
      </c>
      <c r="J223" cm="1">
        <f t="array" ref="J223">IF(AND($E223&gt;11,Taulukko2[Kohde]=Aikataulu!D$1),"SKIP",Aikataulu!D223)</f>
        <v>3.6</v>
      </c>
      <c r="K223">
        <f t="shared" si="14"/>
        <v>3.6</v>
      </c>
      <c r="M223">
        <f>IF(AND(ROW()&gt;'Uusi auto'!C$21,ROW()&lt;Z$4),'Uusi auto'!C$7,0)</f>
        <v>0</v>
      </c>
      <c r="N223">
        <f>IF(AND(ROW()&gt;'Uusi auto'!D$21,ROW()&lt;AA$4),'Uusi auto'!D$7,0)</f>
        <v>0</v>
      </c>
      <c r="O223">
        <f>IF(AND(ROW()&gt;'Uusi auto'!E$21,ROW()&lt;AB$4),'Uusi auto'!E$7,0)</f>
        <v>3.6</v>
      </c>
      <c r="P223">
        <f>IF(AND(ROW()&gt;'Uusi auto'!F$21,ROW()&lt;AC$4),'Uusi auto'!F$7,0)</f>
        <v>3.6</v>
      </c>
      <c r="Q223">
        <f t="shared" si="15"/>
        <v>7.2</v>
      </c>
      <c r="S223" cm="1">
        <f t="array" ref="S223">IF(AND($Q223&gt;11,Taulukko2[Kohde]=Aikataulu!M$1),"SKIP",Aikataulu!M223)</f>
        <v>0</v>
      </c>
      <c r="T223" cm="1">
        <f t="array" ref="T223">IF(AND($Q223&gt;11,Taulukko2[Matalin prioriteetti]=Aikataulu!N$1),"SKIP",Aikataulu!N223)</f>
        <v>0</v>
      </c>
      <c r="U223" cm="1">
        <f t="array" ref="U223">IF(AND($Q223&gt;11,Taulukko2[Kohde]=Aikataulu!O$1),"SKIP",Aikataulu!O223)</f>
        <v>3.6</v>
      </c>
      <c r="V223" cm="1">
        <f t="array" ref="V223">IF(AND($Q223&gt;11,Taulukko2[Matalin prioriteetti]=Aikataulu!P$1),"SKIP",Aikataulu!P223)</f>
        <v>3.6</v>
      </c>
      <c r="W223">
        <f t="shared" si="16"/>
        <v>7.2</v>
      </c>
    </row>
    <row r="224" spans="1:23" x14ac:dyDescent="0.35">
      <c r="A224">
        <f>IF(AND(ROW()&gt;'Uusi auto'!C$21,ROW()&lt;'Uusi auto'!C$23),'Uusi auto'!C$7,0)</f>
        <v>0</v>
      </c>
      <c r="B224">
        <f>IF(AND(ROW()&gt;'Uusi auto'!D$21,ROW()&lt;'Uusi auto'!D$23),'Uusi auto'!D$7,0)</f>
        <v>0</v>
      </c>
      <c r="C224">
        <f>IF(AND(ROW()&gt;'Uusi auto'!E$21,ROW()&lt;'Uusi auto'!E$23),'Uusi auto'!E$7,0)</f>
        <v>0</v>
      </c>
      <c r="D224">
        <f>IF(AND(ROW()&gt;'Uusi auto'!F$21,ROW()&lt;'Uusi auto'!F$23),'Uusi auto'!F$7,0)</f>
        <v>3.6</v>
      </c>
      <c r="E224">
        <f t="shared" si="13"/>
        <v>3.6</v>
      </c>
      <c r="G224" cm="1">
        <f t="array" ref="G224">IF(AND($E224&gt;11,Taulukko2[Kohde]=Aikataulu!A$1),"SKIP",Aikataulu!A224)</f>
        <v>0</v>
      </c>
      <c r="H224" cm="1">
        <f t="array" ref="H224">IF(AND($E224&gt;11,Taulukko2[Matalin prioriteetti]=Aikataulu!B$1),"SKIP",Aikataulu!B224)</f>
        <v>0</v>
      </c>
      <c r="I224" cm="1">
        <f t="array" ref="I224">IF(AND($E224&gt;11,Taulukko2[Kohde]=Aikataulu!C$1),"SKIP",Aikataulu!C224)</f>
        <v>0</v>
      </c>
      <c r="J224" cm="1">
        <f t="array" ref="J224">IF(AND($E224&gt;11,Taulukko2[Kohde]=Aikataulu!D$1),"SKIP",Aikataulu!D224)</f>
        <v>3.6</v>
      </c>
      <c r="K224">
        <f t="shared" si="14"/>
        <v>3.6</v>
      </c>
      <c r="M224">
        <f>IF(AND(ROW()&gt;'Uusi auto'!C$21,ROW()&lt;Z$4),'Uusi auto'!C$7,0)</f>
        <v>0</v>
      </c>
      <c r="N224">
        <f>IF(AND(ROW()&gt;'Uusi auto'!D$21,ROW()&lt;AA$4),'Uusi auto'!D$7,0)</f>
        <v>0</v>
      </c>
      <c r="O224">
        <f>IF(AND(ROW()&gt;'Uusi auto'!E$21,ROW()&lt;AB$4),'Uusi auto'!E$7,0)</f>
        <v>3.6</v>
      </c>
      <c r="P224">
        <f>IF(AND(ROW()&gt;'Uusi auto'!F$21,ROW()&lt;AC$4),'Uusi auto'!F$7,0)</f>
        <v>3.6</v>
      </c>
      <c r="Q224">
        <f t="shared" si="15"/>
        <v>7.2</v>
      </c>
      <c r="S224" cm="1">
        <f t="array" ref="S224">IF(AND($Q224&gt;11,Taulukko2[Kohde]=Aikataulu!M$1),"SKIP",Aikataulu!M224)</f>
        <v>0</v>
      </c>
      <c r="T224" cm="1">
        <f t="array" ref="T224">IF(AND($Q224&gt;11,Taulukko2[Matalin prioriteetti]=Aikataulu!N$1),"SKIP",Aikataulu!N224)</f>
        <v>0</v>
      </c>
      <c r="U224" cm="1">
        <f t="array" ref="U224">IF(AND($Q224&gt;11,Taulukko2[Kohde]=Aikataulu!O$1),"SKIP",Aikataulu!O224)</f>
        <v>3.6</v>
      </c>
      <c r="V224" cm="1">
        <f t="array" ref="V224">IF(AND($Q224&gt;11,Taulukko2[Matalin prioriteetti]=Aikataulu!P$1),"SKIP",Aikataulu!P224)</f>
        <v>3.6</v>
      </c>
      <c r="W224">
        <f t="shared" si="16"/>
        <v>7.2</v>
      </c>
    </row>
    <row r="225" spans="1:23" x14ac:dyDescent="0.35">
      <c r="A225">
        <f>IF(AND(ROW()&gt;'Uusi auto'!C$21,ROW()&lt;'Uusi auto'!C$23),'Uusi auto'!C$7,0)</f>
        <v>0</v>
      </c>
      <c r="B225">
        <f>IF(AND(ROW()&gt;'Uusi auto'!D$21,ROW()&lt;'Uusi auto'!D$23),'Uusi auto'!D$7,0)</f>
        <v>0</v>
      </c>
      <c r="C225">
        <f>IF(AND(ROW()&gt;'Uusi auto'!E$21,ROW()&lt;'Uusi auto'!E$23),'Uusi auto'!E$7,0)</f>
        <v>0</v>
      </c>
      <c r="D225">
        <f>IF(AND(ROW()&gt;'Uusi auto'!F$21,ROW()&lt;'Uusi auto'!F$23),'Uusi auto'!F$7,0)</f>
        <v>3.6</v>
      </c>
      <c r="E225">
        <f t="shared" si="13"/>
        <v>3.6</v>
      </c>
      <c r="G225" cm="1">
        <f t="array" ref="G225">IF(AND($E225&gt;11,Taulukko2[Kohde]=Aikataulu!A$1),"SKIP",Aikataulu!A225)</f>
        <v>0</v>
      </c>
      <c r="H225" cm="1">
        <f t="array" ref="H225">IF(AND($E225&gt;11,Taulukko2[Matalin prioriteetti]=Aikataulu!B$1),"SKIP",Aikataulu!B225)</f>
        <v>0</v>
      </c>
      <c r="I225" cm="1">
        <f t="array" ref="I225">IF(AND($E225&gt;11,Taulukko2[Kohde]=Aikataulu!C$1),"SKIP",Aikataulu!C225)</f>
        <v>0</v>
      </c>
      <c r="J225" cm="1">
        <f t="array" ref="J225">IF(AND($E225&gt;11,Taulukko2[Kohde]=Aikataulu!D$1),"SKIP",Aikataulu!D225)</f>
        <v>3.6</v>
      </c>
      <c r="K225">
        <f t="shared" si="14"/>
        <v>3.6</v>
      </c>
      <c r="M225">
        <f>IF(AND(ROW()&gt;'Uusi auto'!C$21,ROW()&lt;Z$4),'Uusi auto'!C$7,0)</f>
        <v>0</v>
      </c>
      <c r="N225">
        <f>IF(AND(ROW()&gt;'Uusi auto'!D$21,ROW()&lt;AA$4),'Uusi auto'!D$7,0)</f>
        <v>0</v>
      </c>
      <c r="O225">
        <f>IF(AND(ROW()&gt;'Uusi auto'!E$21,ROW()&lt;AB$4),'Uusi auto'!E$7,0)</f>
        <v>3.6</v>
      </c>
      <c r="P225">
        <f>IF(AND(ROW()&gt;'Uusi auto'!F$21,ROW()&lt;AC$4),'Uusi auto'!F$7,0)</f>
        <v>3.6</v>
      </c>
      <c r="Q225">
        <f t="shared" si="15"/>
        <v>7.2</v>
      </c>
      <c r="S225" cm="1">
        <f t="array" ref="S225">IF(AND($Q225&gt;11,Taulukko2[Kohde]=Aikataulu!M$1),"SKIP",Aikataulu!M225)</f>
        <v>0</v>
      </c>
      <c r="T225" cm="1">
        <f t="array" ref="T225">IF(AND($Q225&gt;11,Taulukko2[Matalin prioriteetti]=Aikataulu!N$1),"SKIP",Aikataulu!N225)</f>
        <v>0</v>
      </c>
      <c r="U225" cm="1">
        <f t="array" ref="U225">IF(AND($Q225&gt;11,Taulukko2[Kohde]=Aikataulu!O$1),"SKIP",Aikataulu!O225)</f>
        <v>3.6</v>
      </c>
      <c r="V225" cm="1">
        <f t="array" ref="V225">IF(AND($Q225&gt;11,Taulukko2[Matalin prioriteetti]=Aikataulu!P$1),"SKIP",Aikataulu!P225)</f>
        <v>3.6</v>
      </c>
      <c r="W225">
        <f t="shared" si="16"/>
        <v>7.2</v>
      </c>
    </row>
    <row r="226" spans="1:23" x14ac:dyDescent="0.35">
      <c r="A226">
        <f>IF(AND(ROW()&gt;'Uusi auto'!C$21,ROW()&lt;'Uusi auto'!C$23),'Uusi auto'!C$7,0)</f>
        <v>0</v>
      </c>
      <c r="B226">
        <f>IF(AND(ROW()&gt;'Uusi auto'!D$21,ROW()&lt;'Uusi auto'!D$23),'Uusi auto'!D$7,0)</f>
        <v>0</v>
      </c>
      <c r="C226">
        <f>IF(AND(ROW()&gt;'Uusi auto'!E$21,ROW()&lt;'Uusi auto'!E$23),'Uusi auto'!E$7,0)</f>
        <v>0</v>
      </c>
      <c r="D226">
        <f>IF(AND(ROW()&gt;'Uusi auto'!F$21,ROW()&lt;'Uusi auto'!F$23),'Uusi auto'!F$7,0)</f>
        <v>3.6</v>
      </c>
      <c r="E226">
        <f t="shared" si="13"/>
        <v>3.6</v>
      </c>
      <c r="G226" cm="1">
        <f t="array" ref="G226">IF(AND($E226&gt;11,Taulukko2[Kohde]=Aikataulu!A$1),"SKIP",Aikataulu!A226)</f>
        <v>0</v>
      </c>
      <c r="H226" cm="1">
        <f t="array" ref="H226">IF(AND($E226&gt;11,Taulukko2[Matalin prioriteetti]=Aikataulu!B$1),"SKIP",Aikataulu!B226)</f>
        <v>0</v>
      </c>
      <c r="I226" cm="1">
        <f t="array" ref="I226">IF(AND($E226&gt;11,Taulukko2[Kohde]=Aikataulu!C$1),"SKIP",Aikataulu!C226)</f>
        <v>0</v>
      </c>
      <c r="J226" cm="1">
        <f t="array" ref="J226">IF(AND($E226&gt;11,Taulukko2[Kohde]=Aikataulu!D$1),"SKIP",Aikataulu!D226)</f>
        <v>3.6</v>
      </c>
      <c r="K226">
        <f t="shared" si="14"/>
        <v>3.6</v>
      </c>
      <c r="M226">
        <f>IF(AND(ROW()&gt;'Uusi auto'!C$21,ROW()&lt;Z$4),'Uusi auto'!C$7,0)</f>
        <v>0</v>
      </c>
      <c r="N226">
        <f>IF(AND(ROW()&gt;'Uusi auto'!D$21,ROW()&lt;AA$4),'Uusi auto'!D$7,0)</f>
        <v>0</v>
      </c>
      <c r="O226">
        <f>IF(AND(ROW()&gt;'Uusi auto'!E$21,ROW()&lt;AB$4),'Uusi auto'!E$7,0)</f>
        <v>3.6</v>
      </c>
      <c r="P226">
        <f>IF(AND(ROW()&gt;'Uusi auto'!F$21,ROW()&lt;AC$4),'Uusi auto'!F$7,0)</f>
        <v>3.6</v>
      </c>
      <c r="Q226">
        <f t="shared" si="15"/>
        <v>7.2</v>
      </c>
      <c r="S226" cm="1">
        <f t="array" ref="S226">IF(AND($Q226&gt;11,Taulukko2[Kohde]=Aikataulu!M$1),"SKIP",Aikataulu!M226)</f>
        <v>0</v>
      </c>
      <c r="T226" cm="1">
        <f t="array" ref="T226">IF(AND($Q226&gt;11,Taulukko2[Matalin prioriteetti]=Aikataulu!N$1),"SKIP",Aikataulu!N226)</f>
        <v>0</v>
      </c>
      <c r="U226" cm="1">
        <f t="array" ref="U226">IF(AND($Q226&gt;11,Taulukko2[Kohde]=Aikataulu!O$1),"SKIP",Aikataulu!O226)</f>
        <v>3.6</v>
      </c>
      <c r="V226" cm="1">
        <f t="array" ref="V226">IF(AND($Q226&gt;11,Taulukko2[Matalin prioriteetti]=Aikataulu!P$1),"SKIP",Aikataulu!P226)</f>
        <v>3.6</v>
      </c>
      <c r="W226">
        <f t="shared" si="16"/>
        <v>7.2</v>
      </c>
    </row>
    <row r="227" spans="1:23" x14ac:dyDescent="0.35">
      <c r="A227">
        <f>IF(AND(ROW()&gt;'Uusi auto'!C$21,ROW()&lt;'Uusi auto'!C$23),'Uusi auto'!C$7,0)</f>
        <v>0</v>
      </c>
      <c r="B227">
        <f>IF(AND(ROW()&gt;'Uusi auto'!D$21,ROW()&lt;'Uusi auto'!D$23),'Uusi auto'!D$7,0)</f>
        <v>0</v>
      </c>
      <c r="C227">
        <f>IF(AND(ROW()&gt;'Uusi auto'!E$21,ROW()&lt;'Uusi auto'!E$23),'Uusi auto'!E$7,0)</f>
        <v>0</v>
      </c>
      <c r="D227">
        <f>IF(AND(ROW()&gt;'Uusi auto'!F$21,ROW()&lt;'Uusi auto'!F$23),'Uusi auto'!F$7,0)</f>
        <v>3.6</v>
      </c>
      <c r="E227">
        <f t="shared" si="13"/>
        <v>3.6</v>
      </c>
      <c r="G227" cm="1">
        <f t="array" ref="G227">IF(AND($E227&gt;11,Taulukko2[Kohde]=Aikataulu!A$1),"SKIP",Aikataulu!A227)</f>
        <v>0</v>
      </c>
      <c r="H227" cm="1">
        <f t="array" ref="H227">IF(AND($E227&gt;11,Taulukko2[Matalin prioriteetti]=Aikataulu!B$1),"SKIP",Aikataulu!B227)</f>
        <v>0</v>
      </c>
      <c r="I227" cm="1">
        <f t="array" ref="I227">IF(AND($E227&gt;11,Taulukko2[Kohde]=Aikataulu!C$1),"SKIP",Aikataulu!C227)</f>
        <v>0</v>
      </c>
      <c r="J227" cm="1">
        <f t="array" ref="J227">IF(AND($E227&gt;11,Taulukko2[Kohde]=Aikataulu!D$1),"SKIP",Aikataulu!D227)</f>
        <v>3.6</v>
      </c>
      <c r="K227">
        <f t="shared" si="14"/>
        <v>3.6</v>
      </c>
      <c r="M227">
        <f>IF(AND(ROW()&gt;'Uusi auto'!C$21,ROW()&lt;Z$4),'Uusi auto'!C$7,0)</f>
        <v>0</v>
      </c>
      <c r="N227">
        <f>IF(AND(ROW()&gt;'Uusi auto'!D$21,ROW()&lt;AA$4),'Uusi auto'!D$7,0)</f>
        <v>0</v>
      </c>
      <c r="O227">
        <f>IF(AND(ROW()&gt;'Uusi auto'!E$21,ROW()&lt;AB$4),'Uusi auto'!E$7,0)</f>
        <v>3.6</v>
      </c>
      <c r="P227">
        <f>IF(AND(ROW()&gt;'Uusi auto'!F$21,ROW()&lt;AC$4),'Uusi auto'!F$7,0)</f>
        <v>3.6</v>
      </c>
      <c r="Q227">
        <f t="shared" si="15"/>
        <v>7.2</v>
      </c>
      <c r="S227" cm="1">
        <f t="array" ref="S227">IF(AND($Q227&gt;11,Taulukko2[Kohde]=Aikataulu!M$1),"SKIP",Aikataulu!M227)</f>
        <v>0</v>
      </c>
      <c r="T227" cm="1">
        <f t="array" ref="T227">IF(AND($Q227&gt;11,Taulukko2[Matalin prioriteetti]=Aikataulu!N$1),"SKIP",Aikataulu!N227)</f>
        <v>0</v>
      </c>
      <c r="U227" cm="1">
        <f t="array" ref="U227">IF(AND($Q227&gt;11,Taulukko2[Kohde]=Aikataulu!O$1),"SKIP",Aikataulu!O227)</f>
        <v>3.6</v>
      </c>
      <c r="V227" cm="1">
        <f t="array" ref="V227">IF(AND($Q227&gt;11,Taulukko2[Matalin prioriteetti]=Aikataulu!P$1),"SKIP",Aikataulu!P227)</f>
        <v>3.6</v>
      </c>
      <c r="W227">
        <f t="shared" si="16"/>
        <v>7.2</v>
      </c>
    </row>
    <row r="228" spans="1:23" x14ac:dyDescent="0.35">
      <c r="A228">
        <f>IF(AND(ROW()&gt;'Uusi auto'!C$21,ROW()&lt;'Uusi auto'!C$23),'Uusi auto'!C$7,0)</f>
        <v>0</v>
      </c>
      <c r="B228">
        <f>IF(AND(ROW()&gt;'Uusi auto'!D$21,ROW()&lt;'Uusi auto'!D$23),'Uusi auto'!D$7,0)</f>
        <v>0</v>
      </c>
      <c r="C228">
        <f>IF(AND(ROW()&gt;'Uusi auto'!E$21,ROW()&lt;'Uusi auto'!E$23),'Uusi auto'!E$7,0)</f>
        <v>0</v>
      </c>
      <c r="D228">
        <f>IF(AND(ROW()&gt;'Uusi auto'!F$21,ROW()&lt;'Uusi auto'!F$23),'Uusi auto'!F$7,0)</f>
        <v>3.6</v>
      </c>
      <c r="E228">
        <f t="shared" si="13"/>
        <v>3.6</v>
      </c>
      <c r="G228" cm="1">
        <f t="array" ref="G228">IF(AND($E228&gt;11,Taulukko2[Kohde]=Aikataulu!A$1),"SKIP",Aikataulu!A228)</f>
        <v>0</v>
      </c>
      <c r="H228" cm="1">
        <f t="array" ref="H228">IF(AND($E228&gt;11,Taulukko2[Matalin prioriteetti]=Aikataulu!B$1),"SKIP",Aikataulu!B228)</f>
        <v>0</v>
      </c>
      <c r="I228" cm="1">
        <f t="array" ref="I228">IF(AND($E228&gt;11,Taulukko2[Kohde]=Aikataulu!C$1),"SKIP",Aikataulu!C228)</f>
        <v>0</v>
      </c>
      <c r="J228" cm="1">
        <f t="array" ref="J228">IF(AND($E228&gt;11,Taulukko2[Kohde]=Aikataulu!D$1),"SKIP",Aikataulu!D228)</f>
        <v>3.6</v>
      </c>
      <c r="K228">
        <f t="shared" si="14"/>
        <v>3.6</v>
      </c>
      <c r="M228">
        <f>IF(AND(ROW()&gt;'Uusi auto'!C$21,ROW()&lt;Z$4),'Uusi auto'!C$7,0)</f>
        <v>0</v>
      </c>
      <c r="N228">
        <f>IF(AND(ROW()&gt;'Uusi auto'!D$21,ROW()&lt;AA$4),'Uusi auto'!D$7,0)</f>
        <v>0</v>
      </c>
      <c r="O228">
        <f>IF(AND(ROW()&gt;'Uusi auto'!E$21,ROW()&lt;AB$4),'Uusi auto'!E$7,0)</f>
        <v>3.6</v>
      </c>
      <c r="P228">
        <f>IF(AND(ROW()&gt;'Uusi auto'!F$21,ROW()&lt;AC$4),'Uusi auto'!F$7,0)</f>
        <v>3.6</v>
      </c>
      <c r="Q228">
        <f t="shared" si="15"/>
        <v>7.2</v>
      </c>
      <c r="S228" cm="1">
        <f t="array" ref="S228">IF(AND($Q228&gt;11,Taulukko2[Kohde]=Aikataulu!M$1),"SKIP",Aikataulu!M228)</f>
        <v>0</v>
      </c>
      <c r="T228" cm="1">
        <f t="array" ref="T228">IF(AND($Q228&gt;11,Taulukko2[Matalin prioriteetti]=Aikataulu!N$1),"SKIP",Aikataulu!N228)</f>
        <v>0</v>
      </c>
      <c r="U228" cm="1">
        <f t="array" ref="U228">IF(AND($Q228&gt;11,Taulukko2[Kohde]=Aikataulu!O$1),"SKIP",Aikataulu!O228)</f>
        <v>3.6</v>
      </c>
      <c r="V228" cm="1">
        <f t="array" ref="V228">IF(AND($Q228&gt;11,Taulukko2[Matalin prioriteetti]=Aikataulu!P$1),"SKIP",Aikataulu!P228)</f>
        <v>3.6</v>
      </c>
      <c r="W228">
        <f t="shared" si="16"/>
        <v>7.2</v>
      </c>
    </row>
    <row r="229" spans="1:23" x14ac:dyDescent="0.35">
      <c r="A229">
        <f>IF(AND(ROW()&gt;'Uusi auto'!C$21,ROW()&lt;'Uusi auto'!C$23),'Uusi auto'!C$7,0)</f>
        <v>0</v>
      </c>
      <c r="B229">
        <f>IF(AND(ROW()&gt;'Uusi auto'!D$21,ROW()&lt;'Uusi auto'!D$23),'Uusi auto'!D$7,0)</f>
        <v>0</v>
      </c>
      <c r="C229">
        <f>IF(AND(ROW()&gt;'Uusi auto'!E$21,ROW()&lt;'Uusi auto'!E$23),'Uusi auto'!E$7,0)</f>
        <v>0</v>
      </c>
      <c r="D229">
        <f>IF(AND(ROW()&gt;'Uusi auto'!F$21,ROW()&lt;'Uusi auto'!F$23),'Uusi auto'!F$7,0)</f>
        <v>3.6</v>
      </c>
      <c r="E229">
        <f t="shared" si="13"/>
        <v>3.6</v>
      </c>
      <c r="G229" cm="1">
        <f t="array" ref="G229">IF(AND($E229&gt;11,Taulukko2[Kohde]=Aikataulu!A$1),"SKIP",Aikataulu!A229)</f>
        <v>0</v>
      </c>
      <c r="H229" cm="1">
        <f t="array" ref="H229">IF(AND($E229&gt;11,Taulukko2[Matalin prioriteetti]=Aikataulu!B$1),"SKIP",Aikataulu!B229)</f>
        <v>0</v>
      </c>
      <c r="I229" cm="1">
        <f t="array" ref="I229">IF(AND($E229&gt;11,Taulukko2[Kohde]=Aikataulu!C$1),"SKIP",Aikataulu!C229)</f>
        <v>0</v>
      </c>
      <c r="J229" cm="1">
        <f t="array" ref="J229">IF(AND($E229&gt;11,Taulukko2[Kohde]=Aikataulu!D$1),"SKIP",Aikataulu!D229)</f>
        <v>3.6</v>
      </c>
      <c r="K229">
        <f t="shared" si="14"/>
        <v>3.6</v>
      </c>
      <c r="M229">
        <f>IF(AND(ROW()&gt;'Uusi auto'!C$21,ROW()&lt;Z$4),'Uusi auto'!C$7,0)</f>
        <v>0</v>
      </c>
      <c r="N229">
        <f>IF(AND(ROW()&gt;'Uusi auto'!D$21,ROW()&lt;AA$4),'Uusi auto'!D$7,0)</f>
        <v>0</v>
      </c>
      <c r="O229">
        <f>IF(AND(ROW()&gt;'Uusi auto'!E$21,ROW()&lt;AB$4),'Uusi auto'!E$7,0)</f>
        <v>3.6</v>
      </c>
      <c r="P229">
        <f>IF(AND(ROW()&gt;'Uusi auto'!F$21,ROW()&lt;AC$4),'Uusi auto'!F$7,0)</f>
        <v>3.6</v>
      </c>
      <c r="Q229">
        <f t="shared" si="15"/>
        <v>7.2</v>
      </c>
      <c r="S229" cm="1">
        <f t="array" ref="S229">IF(AND($Q229&gt;11,Taulukko2[Kohde]=Aikataulu!M$1),"SKIP",Aikataulu!M229)</f>
        <v>0</v>
      </c>
      <c r="T229" cm="1">
        <f t="array" ref="T229">IF(AND($Q229&gt;11,Taulukko2[Matalin prioriteetti]=Aikataulu!N$1),"SKIP",Aikataulu!N229)</f>
        <v>0</v>
      </c>
      <c r="U229" cm="1">
        <f t="array" ref="U229">IF(AND($Q229&gt;11,Taulukko2[Kohde]=Aikataulu!O$1),"SKIP",Aikataulu!O229)</f>
        <v>3.6</v>
      </c>
      <c r="V229" cm="1">
        <f t="array" ref="V229">IF(AND($Q229&gt;11,Taulukko2[Matalin prioriteetti]=Aikataulu!P$1),"SKIP",Aikataulu!P229)</f>
        <v>3.6</v>
      </c>
      <c r="W229">
        <f t="shared" si="16"/>
        <v>7.2</v>
      </c>
    </row>
    <row r="230" spans="1:23" x14ac:dyDescent="0.35">
      <c r="A230">
        <f>IF(AND(ROW()&gt;'Uusi auto'!C$21,ROW()&lt;'Uusi auto'!C$23),'Uusi auto'!C$7,0)</f>
        <v>0</v>
      </c>
      <c r="B230">
        <f>IF(AND(ROW()&gt;'Uusi auto'!D$21,ROW()&lt;'Uusi auto'!D$23),'Uusi auto'!D$7,0)</f>
        <v>0</v>
      </c>
      <c r="C230">
        <f>IF(AND(ROW()&gt;'Uusi auto'!E$21,ROW()&lt;'Uusi auto'!E$23),'Uusi auto'!E$7,0)</f>
        <v>0</v>
      </c>
      <c r="D230">
        <f>IF(AND(ROW()&gt;'Uusi auto'!F$21,ROW()&lt;'Uusi auto'!F$23),'Uusi auto'!F$7,0)</f>
        <v>3.6</v>
      </c>
      <c r="E230">
        <f t="shared" si="13"/>
        <v>3.6</v>
      </c>
      <c r="G230" cm="1">
        <f t="array" ref="G230">IF(AND($E230&gt;11,Taulukko2[Kohde]=Aikataulu!A$1),"SKIP",Aikataulu!A230)</f>
        <v>0</v>
      </c>
      <c r="H230" cm="1">
        <f t="array" ref="H230">IF(AND($E230&gt;11,Taulukko2[Matalin prioriteetti]=Aikataulu!B$1),"SKIP",Aikataulu!B230)</f>
        <v>0</v>
      </c>
      <c r="I230" cm="1">
        <f t="array" ref="I230">IF(AND($E230&gt;11,Taulukko2[Kohde]=Aikataulu!C$1),"SKIP",Aikataulu!C230)</f>
        <v>0</v>
      </c>
      <c r="J230" cm="1">
        <f t="array" ref="J230">IF(AND($E230&gt;11,Taulukko2[Kohde]=Aikataulu!D$1),"SKIP",Aikataulu!D230)</f>
        <v>3.6</v>
      </c>
      <c r="K230">
        <f t="shared" si="14"/>
        <v>3.6</v>
      </c>
      <c r="M230">
        <f>IF(AND(ROW()&gt;'Uusi auto'!C$21,ROW()&lt;Z$4),'Uusi auto'!C$7,0)</f>
        <v>0</v>
      </c>
      <c r="N230">
        <f>IF(AND(ROW()&gt;'Uusi auto'!D$21,ROW()&lt;AA$4),'Uusi auto'!D$7,0)</f>
        <v>0</v>
      </c>
      <c r="O230">
        <f>IF(AND(ROW()&gt;'Uusi auto'!E$21,ROW()&lt;AB$4),'Uusi auto'!E$7,0)</f>
        <v>3.6</v>
      </c>
      <c r="P230">
        <f>IF(AND(ROW()&gt;'Uusi auto'!F$21,ROW()&lt;AC$4),'Uusi auto'!F$7,0)</f>
        <v>3.6</v>
      </c>
      <c r="Q230">
        <f t="shared" si="15"/>
        <v>7.2</v>
      </c>
      <c r="S230" cm="1">
        <f t="array" ref="S230">IF(AND($Q230&gt;11,Taulukko2[Kohde]=Aikataulu!M$1),"SKIP",Aikataulu!M230)</f>
        <v>0</v>
      </c>
      <c r="T230" cm="1">
        <f t="array" ref="T230">IF(AND($Q230&gt;11,Taulukko2[Matalin prioriteetti]=Aikataulu!N$1),"SKIP",Aikataulu!N230)</f>
        <v>0</v>
      </c>
      <c r="U230" cm="1">
        <f t="array" ref="U230">IF(AND($Q230&gt;11,Taulukko2[Kohde]=Aikataulu!O$1),"SKIP",Aikataulu!O230)</f>
        <v>3.6</v>
      </c>
      <c r="V230" cm="1">
        <f t="array" ref="V230">IF(AND($Q230&gt;11,Taulukko2[Matalin prioriteetti]=Aikataulu!P$1),"SKIP",Aikataulu!P230)</f>
        <v>3.6</v>
      </c>
      <c r="W230">
        <f t="shared" si="16"/>
        <v>7.2</v>
      </c>
    </row>
    <row r="231" spans="1:23" x14ac:dyDescent="0.35">
      <c r="A231">
        <f>IF(AND(ROW()&gt;'Uusi auto'!C$21,ROW()&lt;'Uusi auto'!C$23),'Uusi auto'!C$7,0)</f>
        <v>0</v>
      </c>
      <c r="B231">
        <f>IF(AND(ROW()&gt;'Uusi auto'!D$21,ROW()&lt;'Uusi auto'!D$23),'Uusi auto'!D$7,0)</f>
        <v>0</v>
      </c>
      <c r="C231">
        <f>IF(AND(ROW()&gt;'Uusi auto'!E$21,ROW()&lt;'Uusi auto'!E$23),'Uusi auto'!E$7,0)</f>
        <v>0</v>
      </c>
      <c r="D231">
        <f>IF(AND(ROW()&gt;'Uusi auto'!F$21,ROW()&lt;'Uusi auto'!F$23),'Uusi auto'!F$7,0)</f>
        <v>3.6</v>
      </c>
      <c r="E231">
        <f t="shared" si="13"/>
        <v>3.6</v>
      </c>
      <c r="G231" cm="1">
        <f t="array" ref="G231">IF(AND($E231&gt;11,Taulukko2[Kohde]=Aikataulu!A$1),"SKIP",Aikataulu!A231)</f>
        <v>0</v>
      </c>
      <c r="H231" cm="1">
        <f t="array" ref="H231">IF(AND($E231&gt;11,Taulukko2[Matalin prioriteetti]=Aikataulu!B$1),"SKIP",Aikataulu!B231)</f>
        <v>0</v>
      </c>
      <c r="I231" cm="1">
        <f t="array" ref="I231">IF(AND($E231&gt;11,Taulukko2[Kohde]=Aikataulu!C$1),"SKIP",Aikataulu!C231)</f>
        <v>0</v>
      </c>
      <c r="J231" cm="1">
        <f t="array" ref="J231">IF(AND($E231&gt;11,Taulukko2[Kohde]=Aikataulu!D$1),"SKIP",Aikataulu!D231)</f>
        <v>3.6</v>
      </c>
      <c r="K231">
        <f t="shared" si="14"/>
        <v>3.6</v>
      </c>
      <c r="M231">
        <f>IF(AND(ROW()&gt;'Uusi auto'!C$21,ROW()&lt;Z$4),'Uusi auto'!C$7,0)</f>
        <v>0</v>
      </c>
      <c r="N231">
        <f>IF(AND(ROW()&gt;'Uusi auto'!D$21,ROW()&lt;AA$4),'Uusi auto'!D$7,0)</f>
        <v>0</v>
      </c>
      <c r="O231">
        <f>IF(AND(ROW()&gt;'Uusi auto'!E$21,ROW()&lt;AB$4),'Uusi auto'!E$7,0)</f>
        <v>3.6</v>
      </c>
      <c r="P231">
        <f>IF(AND(ROW()&gt;'Uusi auto'!F$21,ROW()&lt;AC$4),'Uusi auto'!F$7,0)</f>
        <v>3.6</v>
      </c>
      <c r="Q231">
        <f t="shared" si="15"/>
        <v>7.2</v>
      </c>
      <c r="S231" cm="1">
        <f t="array" ref="S231">IF(AND($Q231&gt;11,Taulukko2[Kohde]=Aikataulu!M$1),"SKIP",Aikataulu!M231)</f>
        <v>0</v>
      </c>
      <c r="T231" cm="1">
        <f t="array" ref="T231">IF(AND($Q231&gt;11,Taulukko2[Matalin prioriteetti]=Aikataulu!N$1),"SKIP",Aikataulu!N231)</f>
        <v>0</v>
      </c>
      <c r="U231" cm="1">
        <f t="array" ref="U231">IF(AND($Q231&gt;11,Taulukko2[Kohde]=Aikataulu!O$1),"SKIP",Aikataulu!O231)</f>
        <v>3.6</v>
      </c>
      <c r="V231" cm="1">
        <f t="array" ref="V231">IF(AND($Q231&gt;11,Taulukko2[Matalin prioriteetti]=Aikataulu!P$1),"SKIP",Aikataulu!P231)</f>
        <v>3.6</v>
      </c>
      <c r="W231">
        <f t="shared" si="16"/>
        <v>7.2</v>
      </c>
    </row>
    <row r="232" spans="1:23" x14ac:dyDescent="0.35">
      <c r="A232">
        <f>IF(AND(ROW()&gt;'Uusi auto'!C$21,ROW()&lt;'Uusi auto'!C$23),'Uusi auto'!C$7,0)</f>
        <v>0</v>
      </c>
      <c r="B232">
        <f>IF(AND(ROW()&gt;'Uusi auto'!D$21,ROW()&lt;'Uusi auto'!D$23),'Uusi auto'!D$7,0)</f>
        <v>0</v>
      </c>
      <c r="C232">
        <f>IF(AND(ROW()&gt;'Uusi auto'!E$21,ROW()&lt;'Uusi auto'!E$23),'Uusi auto'!E$7,0)</f>
        <v>0</v>
      </c>
      <c r="D232">
        <f>IF(AND(ROW()&gt;'Uusi auto'!F$21,ROW()&lt;'Uusi auto'!F$23),'Uusi auto'!F$7,0)</f>
        <v>3.6</v>
      </c>
      <c r="E232">
        <f t="shared" si="13"/>
        <v>3.6</v>
      </c>
      <c r="G232" cm="1">
        <f t="array" ref="G232">IF(AND($E232&gt;11,Taulukko2[Kohde]=Aikataulu!A$1),"SKIP",Aikataulu!A232)</f>
        <v>0</v>
      </c>
      <c r="H232" cm="1">
        <f t="array" ref="H232">IF(AND($E232&gt;11,Taulukko2[Matalin prioriteetti]=Aikataulu!B$1),"SKIP",Aikataulu!B232)</f>
        <v>0</v>
      </c>
      <c r="I232" cm="1">
        <f t="array" ref="I232">IF(AND($E232&gt;11,Taulukko2[Kohde]=Aikataulu!C$1),"SKIP",Aikataulu!C232)</f>
        <v>0</v>
      </c>
      <c r="J232" cm="1">
        <f t="array" ref="J232">IF(AND($E232&gt;11,Taulukko2[Kohde]=Aikataulu!D$1),"SKIP",Aikataulu!D232)</f>
        <v>3.6</v>
      </c>
      <c r="K232">
        <f t="shared" si="14"/>
        <v>3.6</v>
      </c>
      <c r="M232">
        <f>IF(AND(ROW()&gt;'Uusi auto'!C$21,ROW()&lt;Z$4),'Uusi auto'!C$7,0)</f>
        <v>0</v>
      </c>
      <c r="N232">
        <f>IF(AND(ROW()&gt;'Uusi auto'!D$21,ROW()&lt;AA$4),'Uusi auto'!D$7,0)</f>
        <v>0</v>
      </c>
      <c r="O232">
        <f>IF(AND(ROW()&gt;'Uusi auto'!E$21,ROW()&lt;AB$4),'Uusi auto'!E$7,0)</f>
        <v>3.6</v>
      </c>
      <c r="P232">
        <f>IF(AND(ROW()&gt;'Uusi auto'!F$21,ROW()&lt;AC$4),'Uusi auto'!F$7,0)</f>
        <v>3.6</v>
      </c>
      <c r="Q232">
        <f t="shared" si="15"/>
        <v>7.2</v>
      </c>
      <c r="S232" cm="1">
        <f t="array" ref="S232">IF(AND($Q232&gt;11,Taulukko2[Kohde]=Aikataulu!M$1),"SKIP",Aikataulu!M232)</f>
        <v>0</v>
      </c>
      <c r="T232" cm="1">
        <f t="array" ref="T232">IF(AND($Q232&gt;11,Taulukko2[Matalin prioriteetti]=Aikataulu!N$1),"SKIP",Aikataulu!N232)</f>
        <v>0</v>
      </c>
      <c r="U232" cm="1">
        <f t="array" ref="U232">IF(AND($Q232&gt;11,Taulukko2[Kohde]=Aikataulu!O$1),"SKIP",Aikataulu!O232)</f>
        <v>3.6</v>
      </c>
      <c r="V232" cm="1">
        <f t="array" ref="V232">IF(AND($Q232&gt;11,Taulukko2[Matalin prioriteetti]=Aikataulu!P$1),"SKIP",Aikataulu!P232)</f>
        <v>3.6</v>
      </c>
      <c r="W232">
        <f t="shared" si="16"/>
        <v>7.2</v>
      </c>
    </row>
    <row r="233" spans="1:23" x14ac:dyDescent="0.35">
      <c r="A233">
        <f>IF(AND(ROW()&gt;'Uusi auto'!C$21,ROW()&lt;'Uusi auto'!C$23),'Uusi auto'!C$7,0)</f>
        <v>0</v>
      </c>
      <c r="B233">
        <f>IF(AND(ROW()&gt;'Uusi auto'!D$21,ROW()&lt;'Uusi auto'!D$23),'Uusi auto'!D$7,0)</f>
        <v>0</v>
      </c>
      <c r="C233">
        <f>IF(AND(ROW()&gt;'Uusi auto'!E$21,ROW()&lt;'Uusi auto'!E$23),'Uusi auto'!E$7,0)</f>
        <v>0</v>
      </c>
      <c r="D233">
        <f>IF(AND(ROW()&gt;'Uusi auto'!F$21,ROW()&lt;'Uusi auto'!F$23),'Uusi auto'!F$7,0)</f>
        <v>3.6</v>
      </c>
      <c r="E233">
        <f t="shared" si="13"/>
        <v>3.6</v>
      </c>
      <c r="G233" cm="1">
        <f t="array" ref="G233">IF(AND($E233&gt;11,Taulukko2[Kohde]=Aikataulu!A$1),"SKIP",Aikataulu!A233)</f>
        <v>0</v>
      </c>
      <c r="H233" cm="1">
        <f t="array" ref="H233">IF(AND($E233&gt;11,Taulukko2[Matalin prioriteetti]=Aikataulu!B$1),"SKIP",Aikataulu!B233)</f>
        <v>0</v>
      </c>
      <c r="I233" cm="1">
        <f t="array" ref="I233">IF(AND($E233&gt;11,Taulukko2[Kohde]=Aikataulu!C$1),"SKIP",Aikataulu!C233)</f>
        <v>0</v>
      </c>
      <c r="J233" cm="1">
        <f t="array" ref="J233">IF(AND($E233&gt;11,Taulukko2[Kohde]=Aikataulu!D$1),"SKIP",Aikataulu!D233)</f>
        <v>3.6</v>
      </c>
      <c r="K233">
        <f t="shared" si="14"/>
        <v>3.6</v>
      </c>
      <c r="M233">
        <f>IF(AND(ROW()&gt;'Uusi auto'!C$21,ROW()&lt;Z$4),'Uusi auto'!C$7,0)</f>
        <v>0</v>
      </c>
      <c r="N233">
        <f>IF(AND(ROW()&gt;'Uusi auto'!D$21,ROW()&lt;AA$4),'Uusi auto'!D$7,0)</f>
        <v>0</v>
      </c>
      <c r="O233">
        <f>IF(AND(ROW()&gt;'Uusi auto'!E$21,ROW()&lt;AB$4),'Uusi auto'!E$7,0)</f>
        <v>3.6</v>
      </c>
      <c r="P233">
        <f>IF(AND(ROW()&gt;'Uusi auto'!F$21,ROW()&lt;AC$4),'Uusi auto'!F$7,0)</f>
        <v>3.6</v>
      </c>
      <c r="Q233">
        <f t="shared" si="15"/>
        <v>7.2</v>
      </c>
      <c r="S233" cm="1">
        <f t="array" ref="S233">IF(AND($Q233&gt;11,Taulukko2[Kohde]=Aikataulu!M$1),"SKIP",Aikataulu!M233)</f>
        <v>0</v>
      </c>
      <c r="T233" cm="1">
        <f t="array" ref="T233">IF(AND($Q233&gt;11,Taulukko2[Matalin prioriteetti]=Aikataulu!N$1),"SKIP",Aikataulu!N233)</f>
        <v>0</v>
      </c>
      <c r="U233" cm="1">
        <f t="array" ref="U233">IF(AND($Q233&gt;11,Taulukko2[Kohde]=Aikataulu!O$1),"SKIP",Aikataulu!O233)</f>
        <v>3.6</v>
      </c>
      <c r="V233" cm="1">
        <f t="array" ref="V233">IF(AND($Q233&gt;11,Taulukko2[Matalin prioriteetti]=Aikataulu!P$1),"SKIP",Aikataulu!P233)</f>
        <v>3.6</v>
      </c>
      <c r="W233">
        <f t="shared" si="16"/>
        <v>7.2</v>
      </c>
    </row>
    <row r="234" spans="1:23" x14ac:dyDescent="0.35">
      <c r="A234">
        <f>IF(AND(ROW()&gt;'Uusi auto'!C$21,ROW()&lt;'Uusi auto'!C$23),'Uusi auto'!C$7,0)</f>
        <v>0</v>
      </c>
      <c r="B234">
        <f>IF(AND(ROW()&gt;'Uusi auto'!D$21,ROW()&lt;'Uusi auto'!D$23),'Uusi auto'!D$7,0)</f>
        <v>0</v>
      </c>
      <c r="C234">
        <f>IF(AND(ROW()&gt;'Uusi auto'!E$21,ROW()&lt;'Uusi auto'!E$23),'Uusi auto'!E$7,0)</f>
        <v>0</v>
      </c>
      <c r="D234">
        <f>IF(AND(ROW()&gt;'Uusi auto'!F$21,ROW()&lt;'Uusi auto'!F$23),'Uusi auto'!F$7,0)</f>
        <v>3.6</v>
      </c>
      <c r="E234">
        <f t="shared" si="13"/>
        <v>3.6</v>
      </c>
      <c r="G234" cm="1">
        <f t="array" ref="G234">IF(AND($E234&gt;11,Taulukko2[Kohde]=Aikataulu!A$1),"SKIP",Aikataulu!A234)</f>
        <v>0</v>
      </c>
      <c r="H234" cm="1">
        <f t="array" ref="H234">IF(AND($E234&gt;11,Taulukko2[Matalin prioriteetti]=Aikataulu!B$1),"SKIP",Aikataulu!B234)</f>
        <v>0</v>
      </c>
      <c r="I234" cm="1">
        <f t="array" ref="I234">IF(AND($E234&gt;11,Taulukko2[Kohde]=Aikataulu!C$1),"SKIP",Aikataulu!C234)</f>
        <v>0</v>
      </c>
      <c r="J234" cm="1">
        <f t="array" ref="J234">IF(AND($E234&gt;11,Taulukko2[Kohde]=Aikataulu!D$1),"SKIP",Aikataulu!D234)</f>
        <v>3.6</v>
      </c>
      <c r="K234">
        <f t="shared" si="14"/>
        <v>3.6</v>
      </c>
      <c r="M234">
        <f>IF(AND(ROW()&gt;'Uusi auto'!C$21,ROW()&lt;Z$4),'Uusi auto'!C$7,0)</f>
        <v>0</v>
      </c>
      <c r="N234">
        <f>IF(AND(ROW()&gt;'Uusi auto'!D$21,ROW()&lt;AA$4),'Uusi auto'!D$7,0)</f>
        <v>0</v>
      </c>
      <c r="O234">
        <f>IF(AND(ROW()&gt;'Uusi auto'!E$21,ROW()&lt;AB$4),'Uusi auto'!E$7,0)</f>
        <v>3.6</v>
      </c>
      <c r="P234">
        <f>IF(AND(ROW()&gt;'Uusi auto'!F$21,ROW()&lt;AC$4),'Uusi auto'!F$7,0)</f>
        <v>3.6</v>
      </c>
      <c r="Q234">
        <f t="shared" si="15"/>
        <v>7.2</v>
      </c>
      <c r="S234" cm="1">
        <f t="array" ref="S234">IF(AND($Q234&gt;11,Taulukko2[Kohde]=Aikataulu!M$1),"SKIP",Aikataulu!M234)</f>
        <v>0</v>
      </c>
      <c r="T234" cm="1">
        <f t="array" ref="T234">IF(AND($Q234&gt;11,Taulukko2[Matalin prioriteetti]=Aikataulu!N$1),"SKIP",Aikataulu!N234)</f>
        <v>0</v>
      </c>
      <c r="U234" cm="1">
        <f t="array" ref="U234">IF(AND($Q234&gt;11,Taulukko2[Kohde]=Aikataulu!O$1),"SKIP",Aikataulu!O234)</f>
        <v>3.6</v>
      </c>
      <c r="V234" cm="1">
        <f t="array" ref="V234">IF(AND($Q234&gt;11,Taulukko2[Matalin prioriteetti]=Aikataulu!P$1),"SKIP",Aikataulu!P234)</f>
        <v>3.6</v>
      </c>
      <c r="W234">
        <f t="shared" si="16"/>
        <v>7.2</v>
      </c>
    </row>
    <row r="235" spans="1:23" x14ac:dyDescent="0.35">
      <c r="A235">
        <f>IF(AND(ROW()&gt;'Uusi auto'!C$21,ROW()&lt;'Uusi auto'!C$23),'Uusi auto'!C$7,0)</f>
        <v>0</v>
      </c>
      <c r="B235">
        <f>IF(AND(ROW()&gt;'Uusi auto'!D$21,ROW()&lt;'Uusi auto'!D$23),'Uusi auto'!D$7,0)</f>
        <v>0</v>
      </c>
      <c r="C235">
        <f>IF(AND(ROW()&gt;'Uusi auto'!E$21,ROW()&lt;'Uusi auto'!E$23),'Uusi auto'!E$7,0)</f>
        <v>0</v>
      </c>
      <c r="D235">
        <f>IF(AND(ROW()&gt;'Uusi auto'!F$21,ROW()&lt;'Uusi auto'!F$23),'Uusi auto'!F$7,0)</f>
        <v>3.6</v>
      </c>
      <c r="E235">
        <f t="shared" si="13"/>
        <v>3.6</v>
      </c>
      <c r="G235" cm="1">
        <f t="array" ref="G235">IF(AND($E235&gt;11,Taulukko2[Kohde]=Aikataulu!A$1),"SKIP",Aikataulu!A235)</f>
        <v>0</v>
      </c>
      <c r="H235" cm="1">
        <f t="array" ref="H235">IF(AND($E235&gt;11,Taulukko2[Matalin prioriteetti]=Aikataulu!B$1),"SKIP",Aikataulu!B235)</f>
        <v>0</v>
      </c>
      <c r="I235" cm="1">
        <f t="array" ref="I235">IF(AND($E235&gt;11,Taulukko2[Kohde]=Aikataulu!C$1),"SKIP",Aikataulu!C235)</f>
        <v>0</v>
      </c>
      <c r="J235" cm="1">
        <f t="array" ref="J235">IF(AND($E235&gt;11,Taulukko2[Kohde]=Aikataulu!D$1),"SKIP",Aikataulu!D235)</f>
        <v>3.6</v>
      </c>
      <c r="K235">
        <f t="shared" si="14"/>
        <v>3.6</v>
      </c>
      <c r="M235">
        <f>IF(AND(ROW()&gt;'Uusi auto'!C$21,ROW()&lt;Z$4),'Uusi auto'!C$7,0)</f>
        <v>0</v>
      </c>
      <c r="N235">
        <f>IF(AND(ROW()&gt;'Uusi auto'!D$21,ROW()&lt;AA$4),'Uusi auto'!D$7,0)</f>
        <v>0</v>
      </c>
      <c r="O235">
        <f>IF(AND(ROW()&gt;'Uusi auto'!E$21,ROW()&lt;AB$4),'Uusi auto'!E$7,0)</f>
        <v>3.6</v>
      </c>
      <c r="P235">
        <f>IF(AND(ROW()&gt;'Uusi auto'!F$21,ROW()&lt;AC$4),'Uusi auto'!F$7,0)</f>
        <v>3.6</v>
      </c>
      <c r="Q235">
        <f t="shared" si="15"/>
        <v>7.2</v>
      </c>
      <c r="S235" cm="1">
        <f t="array" ref="S235">IF(AND($Q235&gt;11,Taulukko2[Kohde]=Aikataulu!M$1),"SKIP",Aikataulu!M235)</f>
        <v>0</v>
      </c>
      <c r="T235" cm="1">
        <f t="array" ref="T235">IF(AND($Q235&gt;11,Taulukko2[Matalin prioriteetti]=Aikataulu!N$1),"SKIP",Aikataulu!N235)</f>
        <v>0</v>
      </c>
      <c r="U235" cm="1">
        <f t="array" ref="U235">IF(AND($Q235&gt;11,Taulukko2[Kohde]=Aikataulu!O$1),"SKIP",Aikataulu!O235)</f>
        <v>3.6</v>
      </c>
      <c r="V235" cm="1">
        <f t="array" ref="V235">IF(AND($Q235&gt;11,Taulukko2[Matalin prioriteetti]=Aikataulu!P$1),"SKIP",Aikataulu!P235)</f>
        <v>3.6</v>
      </c>
      <c r="W235">
        <f t="shared" si="16"/>
        <v>7.2</v>
      </c>
    </row>
    <row r="236" spans="1:23" x14ac:dyDescent="0.35">
      <c r="A236">
        <f>IF(AND(ROW()&gt;'Uusi auto'!C$21,ROW()&lt;'Uusi auto'!C$23),'Uusi auto'!C$7,0)</f>
        <v>0</v>
      </c>
      <c r="B236">
        <f>IF(AND(ROW()&gt;'Uusi auto'!D$21,ROW()&lt;'Uusi auto'!D$23),'Uusi auto'!D$7,0)</f>
        <v>0</v>
      </c>
      <c r="C236">
        <f>IF(AND(ROW()&gt;'Uusi auto'!E$21,ROW()&lt;'Uusi auto'!E$23),'Uusi auto'!E$7,0)</f>
        <v>0</v>
      </c>
      <c r="D236">
        <f>IF(AND(ROW()&gt;'Uusi auto'!F$21,ROW()&lt;'Uusi auto'!F$23),'Uusi auto'!F$7,0)</f>
        <v>3.6</v>
      </c>
      <c r="E236">
        <f t="shared" si="13"/>
        <v>3.6</v>
      </c>
      <c r="G236" cm="1">
        <f t="array" ref="G236">IF(AND($E236&gt;11,Taulukko2[Kohde]=Aikataulu!A$1),"SKIP",Aikataulu!A236)</f>
        <v>0</v>
      </c>
      <c r="H236" cm="1">
        <f t="array" ref="H236">IF(AND($E236&gt;11,Taulukko2[Matalin prioriteetti]=Aikataulu!B$1),"SKIP",Aikataulu!B236)</f>
        <v>0</v>
      </c>
      <c r="I236" cm="1">
        <f t="array" ref="I236">IF(AND($E236&gt;11,Taulukko2[Kohde]=Aikataulu!C$1),"SKIP",Aikataulu!C236)</f>
        <v>0</v>
      </c>
      <c r="J236" cm="1">
        <f t="array" ref="J236">IF(AND($E236&gt;11,Taulukko2[Kohde]=Aikataulu!D$1),"SKIP",Aikataulu!D236)</f>
        <v>3.6</v>
      </c>
      <c r="K236">
        <f t="shared" si="14"/>
        <v>3.6</v>
      </c>
      <c r="M236">
        <f>IF(AND(ROW()&gt;'Uusi auto'!C$21,ROW()&lt;Z$4),'Uusi auto'!C$7,0)</f>
        <v>0</v>
      </c>
      <c r="N236">
        <f>IF(AND(ROW()&gt;'Uusi auto'!D$21,ROW()&lt;AA$4),'Uusi auto'!D$7,0)</f>
        <v>0</v>
      </c>
      <c r="O236">
        <f>IF(AND(ROW()&gt;'Uusi auto'!E$21,ROW()&lt;AB$4),'Uusi auto'!E$7,0)</f>
        <v>3.6</v>
      </c>
      <c r="P236">
        <f>IF(AND(ROW()&gt;'Uusi auto'!F$21,ROW()&lt;AC$4),'Uusi auto'!F$7,0)</f>
        <v>3.6</v>
      </c>
      <c r="Q236">
        <f t="shared" si="15"/>
        <v>7.2</v>
      </c>
      <c r="S236" cm="1">
        <f t="array" ref="S236">IF(AND($Q236&gt;11,Taulukko2[Kohde]=Aikataulu!M$1),"SKIP",Aikataulu!M236)</f>
        <v>0</v>
      </c>
      <c r="T236" cm="1">
        <f t="array" ref="T236">IF(AND($Q236&gt;11,Taulukko2[Matalin prioriteetti]=Aikataulu!N$1),"SKIP",Aikataulu!N236)</f>
        <v>0</v>
      </c>
      <c r="U236" cm="1">
        <f t="array" ref="U236">IF(AND($Q236&gt;11,Taulukko2[Kohde]=Aikataulu!O$1),"SKIP",Aikataulu!O236)</f>
        <v>3.6</v>
      </c>
      <c r="V236" cm="1">
        <f t="array" ref="V236">IF(AND($Q236&gt;11,Taulukko2[Matalin prioriteetti]=Aikataulu!P$1),"SKIP",Aikataulu!P236)</f>
        <v>3.6</v>
      </c>
      <c r="W236">
        <f t="shared" si="16"/>
        <v>7.2</v>
      </c>
    </row>
    <row r="237" spans="1:23" x14ac:dyDescent="0.35">
      <c r="A237">
        <f>IF(AND(ROW()&gt;'Uusi auto'!C$21,ROW()&lt;'Uusi auto'!C$23),'Uusi auto'!C$7,0)</f>
        <v>0</v>
      </c>
      <c r="B237">
        <f>IF(AND(ROW()&gt;'Uusi auto'!D$21,ROW()&lt;'Uusi auto'!D$23),'Uusi auto'!D$7,0)</f>
        <v>0</v>
      </c>
      <c r="C237">
        <f>IF(AND(ROW()&gt;'Uusi auto'!E$21,ROW()&lt;'Uusi auto'!E$23),'Uusi auto'!E$7,0)</f>
        <v>0</v>
      </c>
      <c r="D237">
        <f>IF(AND(ROW()&gt;'Uusi auto'!F$21,ROW()&lt;'Uusi auto'!F$23),'Uusi auto'!F$7,0)</f>
        <v>3.6</v>
      </c>
      <c r="E237">
        <f t="shared" si="13"/>
        <v>3.6</v>
      </c>
      <c r="G237" cm="1">
        <f t="array" ref="G237">IF(AND($E237&gt;11,Taulukko2[Kohde]=Aikataulu!A$1),"SKIP",Aikataulu!A237)</f>
        <v>0</v>
      </c>
      <c r="H237" cm="1">
        <f t="array" ref="H237">IF(AND($E237&gt;11,Taulukko2[Matalin prioriteetti]=Aikataulu!B$1),"SKIP",Aikataulu!B237)</f>
        <v>0</v>
      </c>
      <c r="I237" cm="1">
        <f t="array" ref="I237">IF(AND($E237&gt;11,Taulukko2[Kohde]=Aikataulu!C$1),"SKIP",Aikataulu!C237)</f>
        <v>0</v>
      </c>
      <c r="J237" cm="1">
        <f t="array" ref="J237">IF(AND($E237&gt;11,Taulukko2[Kohde]=Aikataulu!D$1),"SKIP",Aikataulu!D237)</f>
        <v>3.6</v>
      </c>
      <c r="K237">
        <f t="shared" si="14"/>
        <v>3.6</v>
      </c>
      <c r="M237">
        <f>IF(AND(ROW()&gt;'Uusi auto'!C$21,ROW()&lt;Z$4),'Uusi auto'!C$7,0)</f>
        <v>0</v>
      </c>
      <c r="N237">
        <f>IF(AND(ROW()&gt;'Uusi auto'!D$21,ROW()&lt;AA$4),'Uusi auto'!D$7,0)</f>
        <v>0</v>
      </c>
      <c r="O237">
        <f>IF(AND(ROW()&gt;'Uusi auto'!E$21,ROW()&lt;AB$4),'Uusi auto'!E$7,0)</f>
        <v>3.6</v>
      </c>
      <c r="P237">
        <f>IF(AND(ROW()&gt;'Uusi auto'!F$21,ROW()&lt;AC$4),'Uusi auto'!F$7,0)</f>
        <v>3.6</v>
      </c>
      <c r="Q237">
        <f t="shared" si="15"/>
        <v>7.2</v>
      </c>
      <c r="S237" cm="1">
        <f t="array" ref="S237">IF(AND($Q237&gt;11,Taulukko2[Kohde]=Aikataulu!M$1),"SKIP",Aikataulu!M237)</f>
        <v>0</v>
      </c>
      <c r="T237" cm="1">
        <f t="array" ref="T237">IF(AND($Q237&gt;11,Taulukko2[Matalin prioriteetti]=Aikataulu!N$1),"SKIP",Aikataulu!N237)</f>
        <v>0</v>
      </c>
      <c r="U237" cm="1">
        <f t="array" ref="U237">IF(AND($Q237&gt;11,Taulukko2[Kohde]=Aikataulu!O$1),"SKIP",Aikataulu!O237)</f>
        <v>3.6</v>
      </c>
      <c r="V237" cm="1">
        <f t="array" ref="V237">IF(AND($Q237&gt;11,Taulukko2[Matalin prioriteetti]=Aikataulu!P$1),"SKIP",Aikataulu!P237)</f>
        <v>3.6</v>
      </c>
      <c r="W237">
        <f t="shared" si="16"/>
        <v>7.2</v>
      </c>
    </row>
    <row r="238" spans="1:23" x14ac:dyDescent="0.35">
      <c r="A238">
        <f>IF(AND(ROW()&gt;'Uusi auto'!C$21,ROW()&lt;'Uusi auto'!C$23),'Uusi auto'!C$7,0)</f>
        <v>0</v>
      </c>
      <c r="B238">
        <f>IF(AND(ROW()&gt;'Uusi auto'!D$21,ROW()&lt;'Uusi auto'!D$23),'Uusi auto'!D$7,0)</f>
        <v>0</v>
      </c>
      <c r="C238">
        <f>IF(AND(ROW()&gt;'Uusi auto'!E$21,ROW()&lt;'Uusi auto'!E$23),'Uusi auto'!E$7,0)</f>
        <v>0</v>
      </c>
      <c r="D238">
        <f>IF(AND(ROW()&gt;'Uusi auto'!F$21,ROW()&lt;'Uusi auto'!F$23),'Uusi auto'!F$7,0)</f>
        <v>3.6</v>
      </c>
      <c r="E238">
        <f t="shared" si="13"/>
        <v>3.6</v>
      </c>
      <c r="G238" cm="1">
        <f t="array" ref="G238">IF(AND($E238&gt;11,Taulukko2[Kohde]=Aikataulu!A$1),"SKIP",Aikataulu!A238)</f>
        <v>0</v>
      </c>
      <c r="H238" cm="1">
        <f t="array" ref="H238">IF(AND($E238&gt;11,Taulukko2[Matalin prioriteetti]=Aikataulu!B$1),"SKIP",Aikataulu!B238)</f>
        <v>0</v>
      </c>
      <c r="I238" cm="1">
        <f t="array" ref="I238">IF(AND($E238&gt;11,Taulukko2[Kohde]=Aikataulu!C$1),"SKIP",Aikataulu!C238)</f>
        <v>0</v>
      </c>
      <c r="J238" cm="1">
        <f t="array" ref="J238">IF(AND($E238&gt;11,Taulukko2[Kohde]=Aikataulu!D$1),"SKIP",Aikataulu!D238)</f>
        <v>3.6</v>
      </c>
      <c r="K238">
        <f t="shared" si="14"/>
        <v>3.6</v>
      </c>
      <c r="M238">
        <f>IF(AND(ROW()&gt;'Uusi auto'!C$21,ROW()&lt;Z$4),'Uusi auto'!C$7,0)</f>
        <v>0</v>
      </c>
      <c r="N238">
        <f>IF(AND(ROW()&gt;'Uusi auto'!D$21,ROW()&lt;AA$4),'Uusi auto'!D$7,0)</f>
        <v>0</v>
      </c>
      <c r="O238">
        <f>IF(AND(ROW()&gt;'Uusi auto'!E$21,ROW()&lt;AB$4),'Uusi auto'!E$7,0)</f>
        <v>3.6</v>
      </c>
      <c r="P238">
        <f>IF(AND(ROW()&gt;'Uusi auto'!F$21,ROW()&lt;AC$4),'Uusi auto'!F$7,0)</f>
        <v>3.6</v>
      </c>
      <c r="Q238">
        <f t="shared" si="15"/>
        <v>7.2</v>
      </c>
      <c r="S238" cm="1">
        <f t="array" ref="S238">IF(AND($Q238&gt;11,Taulukko2[Kohde]=Aikataulu!M$1),"SKIP",Aikataulu!M238)</f>
        <v>0</v>
      </c>
      <c r="T238" cm="1">
        <f t="array" ref="T238">IF(AND($Q238&gt;11,Taulukko2[Matalin prioriteetti]=Aikataulu!N$1),"SKIP",Aikataulu!N238)</f>
        <v>0</v>
      </c>
      <c r="U238" cm="1">
        <f t="array" ref="U238">IF(AND($Q238&gt;11,Taulukko2[Kohde]=Aikataulu!O$1),"SKIP",Aikataulu!O238)</f>
        <v>3.6</v>
      </c>
      <c r="V238" cm="1">
        <f t="array" ref="V238">IF(AND($Q238&gt;11,Taulukko2[Matalin prioriteetti]=Aikataulu!P$1),"SKIP",Aikataulu!P238)</f>
        <v>3.6</v>
      </c>
      <c r="W238">
        <f t="shared" si="16"/>
        <v>7.2</v>
      </c>
    </row>
    <row r="239" spans="1:23" x14ac:dyDescent="0.35">
      <c r="A239">
        <f>IF(AND(ROW()&gt;'Uusi auto'!C$21,ROW()&lt;'Uusi auto'!C$23),'Uusi auto'!C$7,0)</f>
        <v>0</v>
      </c>
      <c r="B239">
        <f>IF(AND(ROW()&gt;'Uusi auto'!D$21,ROW()&lt;'Uusi auto'!D$23),'Uusi auto'!D$7,0)</f>
        <v>0</v>
      </c>
      <c r="C239">
        <f>IF(AND(ROW()&gt;'Uusi auto'!E$21,ROW()&lt;'Uusi auto'!E$23),'Uusi auto'!E$7,0)</f>
        <v>0</v>
      </c>
      <c r="D239">
        <f>IF(AND(ROW()&gt;'Uusi auto'!F$21,ROW()&lt;'Uusi auto'!F$23),'Uusi auto'!F$7,0)</f>
        <v>3.6</v>
      </c>
      <c r="E239">
        <f t="shared" si="13"/>
        <v>3.6</v>
      </c>
      <c r="G239" cm="1">
        <f t="array" ref="G239">IF(AND($E239&gt;11,Taulukko2[Kohde]=Aikataulu!A$1),"SKIP",Aikataulu!A239)</f>
        <v>0</v>
      </c>
      <c r="H239" cm="1">
        <f t="array" ref="H239">IF(AND($E239&gt;11,Taulukko2[Matalin prioriteetti]=Aikataulu!B$1),"SKIP",Aikataulu!B239)</f>
        <v>0</v>
      </c>
      <c r="I239" cm="1">
        <f t="array" ref="I239">IF(AND($E239&gt;11,Taulukko2[Kohde]=Aikataulu!C$1),"SKIP",Aikataulu!C239)</f>
        <v>0</v>
      </c>
      <c r="J239" cm="1">
        <f t="array" ref="J239">IF(AND($E239&gt;11,Taulukko2[Kohde]=Aikataulu!D$1),"SKIP",Aikataulu!D239)</f>
        <v>3.6</v>
      </c>
      <c r="K239">
        <f t="shared" si="14"/>
        <v>3.6</v>
      </c>
      <c r="M239">
        <f>IF(AND(ROW()&gt;'Uusi auto'!C$21,ROW()&lt;Z$4),'Uusi auto'!C$7,0)</f>
        <v>0</v>
      </c>
      <c r="N239">
        <f>IF(AND(ROW()&gt;'Uusi auto'!D$21,ROW()&lt;AA$4),'Uusi auto'!D$7,0)</f>
        <v>0</v>
      </c>
      <c r="O239">
        <f>IF(AND(ROW()&gt;'Uusi auto'!E$21,ROW()&lt;AB$4),'Uusi auto'!E$7,0)</f>
        <v>3.6</v>
      </c>
      <c r="P239">
        <f>IF(AND(ROW()&gt;'Uusi auto'!F$21,ROW()&lt;AC$4),'Uusi auto'!F$7,0)</f>
        <v>3.6</v>
      </c>
      <c r="Q239">
        <f t="shared" si="15"/>
        <v>7.2</v>
      </c>
      <c r="S239" cm="1">
        <f t="array" ref="S239">IF(AND($Q239&gt;11,Taulukko2[Kohde]=Aikataulu!M$1),"SKIP",Aikataulu!M239)</f>
        <v>0</v>
      </c>
      <c r="T239" cm="1">
        <f t="array" ref="T239">IF(AND($Q239&gt;11,Taulukko2[Matalin prioriteetti]=Aikataulu!N$1),"SKIP",Aikataulu!N239)</f>
        <v>0</v>
      </c>
      <c r="U239" cm="1">
        <f t="array" ref="U239">IF(AND($Q239&gt;11,Taulukko2[Kohde]=Aikataulu!O$1),"SKIP",Aikataulu!O239)</f>
        <v>3.6</v>
      </c>
      <c r="V239" cm="1">
        <f t="array" ref="V239">IF(AND($Q239&gt;11,Taulukko2[Matalin prioriteetti]=Aikataulu!P$1),"SKIP",Aikataulu!P239)</f>
        <v>3.6</v>
      </c>
      <c r="W239">
        <f t="shared" si="16"/>
        <v>7.2</v>
      </c>
    </row>
    <row r="240" spans="1:23" x14ac:dyDescent="0.35">
      <c r="A240">
        <f>IF(AND(ROW()&gt;'Uusi auto'!C$21,ROW()&lt;'Uusi auto'!C$23),'Uusi auto'!C$7,0)</f>
        <v>0</v>
      </c>
      <c r="B240">
        <f>IF(AND(ROW()&gt;'Uusi auto'!D$21,ROW()&lt;'Uusi auto'!D$23),'Uusi auto'!D$7,0)</f>
        <v>0</v>
      </c>
      <c r="C240">
        <f>IF(AND(ROW()&gt;'Uusi auto'!E$21,ROW()&lt;'Uusi auto'!E$23),'Uusi auto'!E$7,0)</f>
        <v>0</v>
      </c>
      <c r="D240">
        <f>IF(AND(ROW()&gt;'Uusi auto'!F$21,ROW()&lt;'Uusi auto'!F$23),'Uusi auto'!F$7,0)</f>
        <v>3.6</v>
      </c>
      <c r="E240">
        <f t="shared" si="13"/>
        <v>3.6</v>
      </c>
      <c r="G240" cm="1">
        <f t="array" ref="G240">IF(AND($E240&gt;11,Taulukko2[Kohde]=Aikataulu!A$1),"SKIP",Aikataulu!A240)</f>
        <v>0</v>
      </c>
      <c r="H240" cm="1">
        <f t="array" ref="H240">IF(AND($E240&gt;11,Taulukko2[Matalin prioriteetti]=Aikataulu!B$1),"SKIP",Aikataulu!B240)</f>
        <v>0</v>
      </c>
      <c r="I240" cm="1">
        <f t="array" ref="I240">IF(AND($E240&gt;11,Taulukko2[Kohde]=Aikataulu!C$1),"SKIP",Aikataulu!C240)</f>
        <v>0</v>
      </c>
      <c r="J240" cm="1">
        <f t="array" ref="J240">IF(AND($E240&gt;11,Taulukko2[Kohde]=Aikataulu!D$1),"SKIP",Aikataulu!D240)</f>
        <v>3.6</v>
      </c>
      <c r="K240">
        <f t="shared" si="14"/>
        <v>3.6</v>
      </c>
      <c r="M240">
        <f>IF(AND(ROW()&gt;'Uusi auto'!C$21,ROW()&lt;Z$4),'Uusi auto'!C$7,0)</f>
        <v>0</v>
      </c>
      <c r="N240">
        <f>IF(AND(ROW()&gt;'Uusi auto'!D$21,ROW()&lt;AA$4),'Uusi auto'!D$7,0)</f>
        <v>0</v>
      </c>
      <c r="O240">
        <f>IF(AND(ROW()&gt;'Uusi auto'!E$21,ROW()&lt;AB$4),'Uusi auto'!E$7,0)</f>
        <v>3.6</v>
      </c>
      <c r="P240">
        <f>IF(AND(ROW()&gt;'Uusi auto'!F$21,ROW()&lt;AC$4),'Uusi auto'!F$7,0)</f>
        <v>3.6</v>
      </c>
      <c r="Q240">
        <f t="shared" si="15"/>
        <v>7.2</v>
      </c>
      <c r="S240" cm="1">
        <f t="array" ref="S240">IF(AND($Q240&gt;11,Taulukko2[Kohde]=Aikataulu!M$1),"SKIP",Aikataulu!M240)</f>
        <v>0</v>
      </c>
      <c r="T240" cm="1">
        <f t="array" ref="T240">IF(AND($Q240&gt;11,Taulukko2[Matalin prioriteetti]=Aikataulu!N$1),"SKIP",Aikataulu!N240)</f>
        <v>0</v>
      </c>
      <c r="U240" cm="1">
        <f t="array" ref="U240">IF(AND($Q240&gt;11,Taulukko2[Kohde]=Aikataulu!O$1),"SKIP",Aikataulu!O240)</f>
        <v>3.6</v>
      </c>
      <c r="V240" cm="1">
        <f t="array" ref="V240">IF(AND($Q240&gt;11,Taulukko2[Matalin prioriteetti]=Aikataulu!P$1),"SKIP",Aikataulu!P240)</f>
        <v>3.6</v>
      </c>
      <c r="W240">
        <f t="shared" si="16"/>
        <v>7.2</v>
      </c>
    </row>
    <row r="241" spans="1:23" x14ac:dyDescent="0.35">
      <c r="A241">
        <f>IF(AND(ROW()&gt;'Uusi auto'!C$21,ROW()&lt;'Uusi auto'!C$23),'Uusi auto'!C$7,0)</f>
        <v>0</v>
      </c>
      <c r="B241">
        <f>IF(AND(ROW()&gt;'Uusi auto'!D$21,ROW()&lt;'Uusi auto'!D$23),'Uusi auto'!D$7,0)</f>
        <v>0</v>
      </c>
      <c r="C241">
        <f>IF(AND(ROW()&gt;'Uusi auto'!E$21,ROW()&lt;'Uusi auto'!E$23),'Uusi auto'!E$7,0)</f>
        <v>0</v>
      </c>
      <c r="D241">
        <f>IF(AND(ROW()&gt;'Uusi auto'!F$21,ROW()&lt;'Uusi auto'!F$23),'Uusi auto'!F$7,0)</f>
        <v>3.6</v>
      </c>
      <c r="E241">
        <f t="shared" si="13"/>
        <v>3.6</v>
      </c>
      <c r="G241" cm="1">
        <f t="array" ref="G241">IF(AND($E241&gt;11,Taulukko2[Kohde]=Aikataulu!A$1),"SKIP",Aikataulu!A241)</f>
        <v>0</v>
      </c>
      <c r="H241" cm="1">
        <f t="array" ref="H241">IF(AND($E241&gt;11,Taulukko2[Matalin prioriteetti]=Aikataulu!B$1),"SKIP",Aikataulu!B241)</f>
        <v>0</v>
      </c>
      <c r="I241" cm="1">
        <f t="array" ref="I241">IF(AND($E241&gt;11,Taulukko2[Kohde]=Aikataulu!C$1),"SKIP",Aikataulu!C241)</f>
        <v>0</v>
      </c>
      <c r="J241" cm="1">
        <f t="array" ref="J241">IF(AND($E241&gt;11,Taulukko2[Kohde]=Aikataulu!D$1),"SKIP",Aikataulu!D241)</f>
        <v>3.6</v>
      </c>
      <c r="K241">
        <f t="shared" si="14"/>
        <v>3.6</v>
      </c>
      <c r="M241">
        <f>IF(AND(ROW()&gt;'Uusi auto'!C$21,ROW()&lt;Z$4),'Uusi auto'!C$7,0)</f>
        <v>0</v>
      </c>
      <c r="N241">
        <f>IF(AND(ROW()&gt;'Uusi auto'!D$21,ROW()&lt;AA$4),'Uusi auto'!D$7,0)</f>
        <v>0</v>
      </c>
      <c r="O241">
        <f>IF(AND(ROW()&gt;'Uusi auto'!E$21,ROW()&lt;AB$4),'Uusi auto'!E$7,0)</f>
        <v>3.6</v>
      </c>
      <c r="P241">
        <f>IF(AND(ROW()&gt;'Uusi auto'!F$21,ROW()&lt;AC$4),'Uusi auto'!F$7,0)</f>
        <v>3.6</v>
      </c>
      <c r="Q241">
        <f t="shared" si="15"/>
        <v>7.2</v>
      </c>
      <c r="S241" cm="1">
        <f t="array" ref="S241">IF(AND($Q241&gt;11,Taulukko2[Kohde]=Aikataulu!M$1),"SKIP",Aikataulu!M241)</f>
        <v>0</v>
      </c>
      <c r="T241" cm="1">
        <f t="array" ref="T241">IF(AND($Q241&gt;11,Taulukko2[Matalin prioriteetti]=Aikataulu!N$1),"SKIP",Aikataulu!N241)</f>
        <v>0</v>
      </c>
      <c r="U241" cm="1">
        <f t="array" ref="U241">IF(AND($Q241&gt;11,Taulukko2[Kohde]=Aikataulu!O$1),"SKIP",Aikataulu!O241)</f>
        <v>3.6</v>
      </c>
      <c r="V241" cm="1">
        <f t="array" ref="V241">IF(AND($Q241&gt;11,Taulukko2[Matalin prioriteetti]=Aikataulu!P$1),"SKIP",Aikataulu!P241)</f>
        <v>3.6</v>
      </c>
      <c r="W241">
        <f t="shared" si="16"/>
        <v>7.2</v>
      </c>
    </row>
    <row r="242" spans="1:23" x14ac:dyDescent="0.35">
      <c r="A242">
        <f>IF(AND(ROW()&gt;'Uusi auto'!C$21,ROW()&lt;'Uusi auto'!C$23),'Uusi auto'!C$7,0)</f>
        <v>0</v>
      </c>
      <c r="B242">
        <f>IF(AND(ROW()&gt;'Uusi auto'!D$21,ROW()&lt;'Uusi auto'!D$23),'Uusi auto'!D$7,0)</f>
        <v>0</v>
      </c>
      <c r="C242">
        <f>IF(AND(ROW()&gt;'Uusi auto'!E$21,ROW()&lt;'Uusi auto'!E$23),'Uusi auto'!E$7,0)</f>
        <v>0</v>
      </c>
      <c r="D242">
        <f>IF(AND(ROW()&gt;'Uusi auto'!F$21,ROW()&lt;'Uusi auto'!F$23),'Uusi auto'!F$7,0)</f>
        <v>3.6</v>
      </c>
      <c r="E242">
        <f t="shared" si="13"/>
        <v>3.6</v>
      </c>
      <c r="G242" cm="1">
        <f t="array" ref="G242">IF(AND($E242&gt;11,Taulukko2[Kohde]=Aikataulu!A$1),"SKIP",Aikataulu!A242)</f>
        <v>0</v>
      </c>
      <c r="H242" cm="1">
        <f t="array" ref="H242">IF(AND($E242&gt;11,Taulukko2[Matalin prioriteetti]=Aikataulu!B$1),"SKIP",Aikataulu!B242)</f>
        <v>0</v>
      </c>
      <c r="I242" cm="1">
        <f t="array" ref="I242">IF(AND($E242&gt;11,Taulukko2[Kohde]=Aikataulu!C$1),"SKIP",Aikataulu!C242)</f>
        <v>0</v>
      </c>
      <c r="J242" cm="1">
        <f t="array" ref="J242">IF(AND($E242&gt;11,Taulukko2[Kohde]=Aikataulu!D$1),"SKIP",Aikataulu!D242)</f>
        <v>3.6</v>
      </c>
      <c r="K242">
        <f t="shared" si="14"/>
        <v>3.6</v>
      </c>
      <c r="M242">
        <f>IF(AND(ROW()&gt;'Uusi auto'!C$21,ROW()&lt;Z$4),'Uusi auto'!C$7,0)</f>
        <v>0</v>
      </c>
      <c r="N242">
        <f>IF(AND(ROW()&gt;'Uusi auto'!D$21,ROW()&lt;AA$4),'Uusi auto'!D$7,0)</f>
        <v>0</v>
      </c>
      <c r="O242">
        <f>IF(AND(ROW()&gt;'Uusi auto'!E$21,ROW()&lt;AB$4),'Uusi auto'!E$7,0)</f>
        <v>3.6</v>
      </c>
      <c r="P242">
        <f>IF(AND(ROW()&gt;'Uusi auto'!F$21,ROW()&lt;AC$4),'Uusi auto'!F$7,0)</f>
        <v>3.6</v>
      </c>
      <c r="Q242">
        <f t="shared" si="15"/>
        <v>7.2</v>
      </c>
      <c r="S242" cm="1">
        <f t="array" ref="S242">IF(AND($Q242&gt;11,Taulukko2[Kohde]=Aikataulu!M$1),"SKIP",Aikataulu!M242)</f>
        <v>0</v>
      </c>
      <c r="T242" cm="1">
        <f t="array" ref="T242">IF(AND($Q242&gt;11,Taulukko2[Matalin prioriteetti]=Aikataulu!N$1),"SKIP",Aikataulu!N242)</f>
        <v>0</v>
      </c>
      <c r="U242" cm="1">
        <f t="array" ref="U242">IF(AND($Q242&gt;11,Taulukko2[Kohde]=Aikataulu!O$1),"SKIP",Aikataulu!O242)</f>
        <v>3.6</v>
      </c>
      <c r="V242" cm="1">
        <f t="array" ref="V242">IF(AND($Q242&gt;11,Taulukko2[Matalin prioriteetti]=Aikataulu!P$1),"SKIP",Aikataulu!P242)</f>
        <v>3.6</v>
      </c>
      <c r="W242">
        <f t="shared" si="16"/>
        <v>7.2</v>
      </c>
    </row>
    <row r="243" spans="1:23" x14ac:dyDescent="0.35">
      <c r="A243">
        <f>IF(AND(ROW()&gt;'Uusi auto'!C$21,ROW()&lt;'Uusi auto'!C$23),'Uusi auto'!C$7,0)</f>
        <v>0</v>
      </c>
      <c r="B243">
        <f>IF(AND(ROW()&gt;'Uusi auto'!D$21,ROW()&lt;'Uusi auto'!D$23),'Uusi auto'!D$7,0)</f>
        <v>0</v>
      </c>
      <c r="C243">
        <f>IF(AND(ROW()&gt;'Uusi auto'!E$21,ROW()&lt;'Uusi auto'!E$23),'Uusi auto'!E$7,0)</f>
        <v>0</v>
      </c>
      <c r="D243">
        <f>IF(AND(ROW()&gt;'Uusi auto'!F$21,ROW()&lt;'Uusi auto'!F$23),'Uusi auto'!F$7,0)</f>
        <v>3.6</v>
      </c>
      <c r="E243">
        <f t="shared" si="13"/>
        <v>3.6</v>
      </c>
      <c r="G243" cm="1">
        <f t="array" ref="G243">IF(AND($E243&gt;11,Taulukko2[Kohde]=Aikataulu!A$1),"SKIP",Aikataulu!A243)</f>
        <v>0</v>
      </c>
      <c r="H243" cm="1">
        <f t="array" ref="H243">IF(AND($E243&gt;11,Taulukko2[Matalin prioriteetti]=Aikataulu!B$1),"SKIP",Aikataulu!B243)</f>
        <v>0</v>
      </c>
      <c r="I243" cm="1">
        <f t="array" ref="I243">IF(AND($E243&gt;11,Taulukko2[Kohde]=Aikataulu!C$1),"SKIP",Aikataulu!C243)</f>
        <v>0</v>
      </c>
      <c r="J243" cm="1">
        <f t="array" ref="J243">IF(AND($E243&gt;11,Taulukko2[Kohde]=Aikataulu!D$1),"SKIP",Aikataulu!D243)</f>
        <v>3.6</v>
      </c>
      <c r="K243">
        <f t="shared" si="14"/>
        <v>3.6</v>
      </c>
      <c r="M243">
        <f>IF(AND(ROW()&gt;'Uusi auto'!C$21,ROW()&lt;Z$4),'Uusi auto'!C$7,0)</f>
        <v>0</v>
      </c>
      <c r="N243">
        <f>IF(AND(ROW()&gt;'Uusi auto'!D$21,ROW()&lt;AA$4),'Uusi auto'!D$7,0)</f>
        <v>0</v>
      </c>
      <c r="O243">
        <f>IF(AND(ROW()&gt;'Uusi auto'!E$21,ROW()&lt;AB$4),'Uusi auto'!E$7,0)</f>
        <v>3.6</v>
      </c>
      <c r="P243">
        <f>IF(AND(ROW()&gt;'Uusi auto'!F$21,ROW()&lt;AC$4),'Uusi auto'!F$7,0)</f>
        <v>3.6</v>
      </c>
      <c r="Q243">
        <f t="shared" si="15"/>
        <v>7.2</v>
      </c>
      <c r="S243" cm="1">
        <f t="array" ref="S243">IF(AND($Q243&gt;11,Taulukko2[Kohde]=Aikataulu!M$1),"SKIP",Aikataulu!M243)</f>
        <v>0</v>
      </c>
      <c r="T243" cm="1">
        <f t="array" ref="T243">IF(AND($Q243&gt;11,Taulukko2[Matalin prioriteetti]=Aikataulu!N$1),"SKIP",Aikataulu!N243)</f>
        <v>0</v>
      </c>
      <c r="U243" cm="1">
        <f t="array" ref="U243">IF(AND($Q243&gt;11,Taulukko2[Kohde]=Aikataulu!O$1),"SKIP",Aikataulu!O243)</f>
        <v>3.6</v>
      </c>
      <c r="V243" cm="1">
        <f t="array" ref="V243">IF(AND($Q243&gt;11,Taulukko2[Matalin prioriteetti]=Aikataulu!P$1),"SKIP",Aikataulu!P243)</f>
        <v>3.6</v>
      </c>
      <c r="W243">
        <f t="shared" si="16"/>
        <v>7.2</v>
      </c>
    </row>
    <row r="244" spans="1:23" x14ac:dyDescent="0.35">
      <c r="A244">
        <f>IF(AND(ROW()&gt;'Uusi auto'!C$21,ROW()&lt;'Uusi auto'!C$23),'Uusi auto'!C$7,0)</f>
        <v>0</v>
      </c>
      <c r="B244">
        <f>IF(AND(ROW()&gt;'Uusi auto'!D$21,ROW()&lt;'Uusi auto'!D$23),'Uusi auto'!D$7,0)</f>
        <v>0</v>
      </c>
      <c r="C244">
        <f>IF(AND(ROW()&gt;'Uusi auto'!E$21,ROW()&lt;'Uusi auto'!E$23),'Uusi auto'!E$7,0)</f>
        <v>0</v>
      </c>
      <c r="D244">
        <f>IF(AND(ROW()&gt;'Uusi auto'!F$21,ROW()&lt;'Uusi auto'!F$23),'Uusi auto'!F$7,0)</f>
        <v>3.6</v>
      </c>
      <c r="E244">
        <f t="shared" si="13"/>
        <v>3.6</v>
      </c>
      <c r="G244" cm="1">
        <f t="array" ref="G244">IF(AND($E244&gt;11,Taulukko2[Kohde]=Aikataulu!A$1),"SKIP",Aikataulu!A244)</f>
        <v>0</v>
      </c>
      <c r="H244" cm="1">
        <f t="array" ref="H244">IF(AND($E244&gt;11,Taulukko2[Matalin prioriteetti]=Aikataulu!B$1),"SKIP",Aikataulu!B244)</f>
        <v>0</v>
      </c>
      <c r="I244" cm="1">
        <f t="array" ref="I244">IF(AND($E244&gt;11,Taulukko2[Kohde]=Aikataulu!C$1),"SKIP",Aikataulu!C244)</f>
        <v>0</v>
      </c>
      <c r="J244" cm="1">
        <f t="array" ref="J244">IF(AND($E244&gt;11,Taulukko2[Kohde]=Aikataulu!D$1),"SKIP",Aikataulu!D244)</f>
        <v>3.6</v>
      </c>
      <c r="K244">
        <f t="shared" si="14"/>
        <v>3.6</v>
      </c>
      <c r="M244">
        <f>IF(AND(ROW()&gt;'Uusi auto'!C$21,ROW()&lt;Z$4),'Uusi auto'!C$7,0)</f>
        <v>0</v>
      </c>
      <c r="N244">
        <f>IF(AND(ROW()&gt;'Uusi auto'!D$21,ROW()&lt;AA$4),'Uusi auto'!D$7,0)</f>
        <v>0</v>
      </c>
      <c r="O244">
        <f>IF(AND(ROW()&gt;'Uusi auto'!E$21,ROW()&lt;AB$4),'Uusi auto'!E$7,0)</f>
        <v>3.6</v>
      </c>
      <c r="P244">
        <f>IF(AND(ROW()&gt;'Uusi auto'!F$21,ROW()&lt;AC$4),'Uusi auto'!F$7,0)</f>
        <v>3.6</v>
      </c>
      <c r="Q244">
        <f t="shared" si="15"/>
        <v>7.2</v>
      </c>
      <c r="S244" cm="1">
        <f t="array" ref="S244">IF(AND($Q244&gt;11,Taulukko2[Kohde]=Aikataulu!M$1),"SKIP",Aikataulu!M244)</f>
        <v>0</v>
      </c>
      <c r="T244" cm="1">
        <f t="array" ref="T244">IF(AND($Q244&gt;11,Taulukko2[Matalin prioriteetti]=Aikataulu!N$1),"SKIP",Aikataulu!N244)</f>
        <v>0</v>
      </c>
      <c r="U244" cm="1">
        <f t="array" ref="U244">IF(AND($Q244&gt;11,Taulukko2[Kohde]=Aikataulu!O$1),"SKIP",Aikataulu!O244)</f>
        <v>3.6</v>
      </c>
      <c r="V244" cm="1">
        <f t="array" ref="V244">IF(AND($Q244&gt;11,Taulukko2[Matalin prioriteetti]=Aikataulu!P$1),"SKIP",Aikataulu!P244)</f>
        <v>3.6</v>
      </c>
      <c r="W244">
        <f t="shared" si="16"/>
        <v>7.2</v>
      </c>
    </row>
    <row r="245" spans="1:23" x14ac:dyDescent="0.35">
      <c r="A245">
        <f>IF(AND(ROW()&gt;'Uusi auto'!C$21,ROW()&lt;'Uusi auto'!C$23),'Uusi auto'!C$7,0)</f>
        <v>0</v>
      </c>
      <c r="B245">
        <f>IF(AND(ROW()&gt;'Uusi auto'!D$21,ROW()&lt;'Uusi auto'!D$23),'Uusi auto'!D$7,0)</f>
        <v>0</v>
      </c>
      <c r="C245">
        <f>IF(AND(ROW()&gt;'Uusi auto'!E$21,ROW()&lt;'Uusi auto'!E$23),'Uusi auto'!E$7,0)</f>
        <v>0</v>
      </c>
      <c r="D245">
        <f>IF(AND(ROW()&gt;'Uusi auto'!F$21,ROW()&lt;'Uusi auto'!F$23),'Uusi auto'!F$7,0)</f>
        <v>3.6</v>
      </c>
      <c r="E245">
        <f t="shared" si="13"/>
        <v>3.6</v>
      </c>
      <c r="G245" cm="1">
        <f t="array" ref="G245">IF(AND($E245&gt;11,Taulukko2[Kohde]=Aikataulu!A$1),"SKIP",Aikataulu!A245)</f>
        <v>0</v>
      </c>
      <c r="H245" cm="1">
        <f t="array" ref="H245">IF(AND($E245&gt;11,Taulukko2[Matalin prioriteetti]=Aikataulu!B$1),"SKIP",Aikataulu!B245)</f>
        <v>0</v>
      </c>
      <c r="I245" cm="1">
        <f t="array" ref="I245">IF(AND($E245&gt;11,Taulukko2[Kohde]=Aikataulu!C$1),"SKIP",Aikataulu!C245)</f>
        <v>0</v>
      </c>
      <c r="J245" cm="1">
        <f t="array" ref="J245">IF(AND($E245&gt;11,Taulukko2[Kohde]=Aikataulu!D$1),"SKIP",Aikataulu!D245)</f>
        <v>3.6</v>
      </c>
      <c r="K245">
        <f t="shared" si="14"/>
        <v>3.6</v>
      </c>
      <c r="M245">
        <f>IF(AND(ROW()&gt;'Uusi auto'!C$21,ROW()&lt;Z$4),'Uusi auto'!C$7,0)</f>
        <v>0</v>
      </c>
      <c r="N245">
        <f>IF(AND(ROW()&gt;'Uusi auto'!D$21,ROW()&lt;AA$4),'Uusi auto'!D$7,0)</f>
        <v>0</v>
      </c>
      <c r="O245">
        <f>IF(AND(ROW()&gt;'Uusi auto'!E$21,ROW()&lt;AB$4),'Uusi auto'!E$7,0)</f>
        <v>3.6</v>
      </c>
      <c r="P245">
        <f>IF(AND(ROW()&gt;'Uusi auto'!F$21,ROW()&lt;AC$4),'Uusi auto'!F$7,0)</f>
        <v>3.6</v>
      </c>
      <c r="Q245">
        <f t="shared" si="15"/>
        <v>7.2</v>
      </c>
      <c r="S245" cm="1">
        <f t="array" ref="S245">IF(AND($Q245&gt;11,Taulukko2[Kohde]=Aikataulu!M$1),"SKIP",Aikataulu!M245)</f>
        <v>0</v>
      </c>
      <c r="T245" cm="1">
        <f t="array" ref="T245">IF(AND($Q245&gt;11,Taulukko2[Matalin prioriteetti]=Aikataulu!N$1),"SKIP",Aikataulu!N245)</f>
        <v>0</v>
      </c>
      <c r="U245" cm="1">
        <f t="array" ref="U245">IF(AND($Q245&gt;11,Taulukko2[Kohde]=Aikataulu!O$1),"SKIP",Aikataulu!O245)</f>
        <v>3.6</v>
      </c>
      <c r="V245" cm="1">
        <f t="array" ref="V245">IF(AND($Q245&gt;11,Taulukko2[Matalin prioriteetti]=Aikataulu!P$1),"SKIP",Aikataulu!P245)</f>
        <v>3.6</v>
      </c>
      <c r="W245">
        <f t="shared" si="16"/>
        <v>7.2</v>
      </c>
    </row>
    <row r="246" spans="1:23" x14ac:dyDescent="0.35">
      <c r="A246">
        <f>IF(AND(ROW()&gt;'Uusi auto'!C$21,ROW()&lt;'Uusi auto'!C$23),'Uusi auto'!C$7,0)</f>
        <v>0</v>
      </c>
      <c r="B246">
        <f>IF(AND(ROW()&gt;'Uusi auto'!D$21,ROW()&lt;'Uusi auto'!D$23),'Uusi auto'!D$7,0)</f>
        <v>0</v>
      </c>
      <c r="C246">
        <f>IF(AND(ROW()&gt;'Uusi auto'!E$21,ROW()&lt;'Uusi auto'!E$23),'Uusi auto'!E$7,0)</f>
        <v>0</v>
      </c>
      <c r="D246">
        <f>IF(AND(ROW()&gt;'Uusi auto'!F$21,ROW()&lt;'Uusi auto'!F$23),'Uusi auto'!F$7,0)</f>
        <v>3.6</v>
      </c>
      <c r="E246">
        <f t="shared" si="13"/>
        <v>3.6</v>
      </c>
      <c r="G246" cm="1">
        <f t="array" ref="G246">IF(AND($E246&gt;11,Taulukko2[Kohde]=Aikataulu!A$1),"SKIP",Aikataulu!A246)</f>
        <v>0</v>
      </c>
      <c r="H246" cm="1">
        <f t="array" ref="H246">IF(AND($E246&gt;11,Taulukko2[Matalin prioriteetti]=Aikataulu!B$1),"SKIP",Aikataulu!B246)</f>
        <v>0</v>
      </c>
      <c r="I246" cm="1">
        <f t="array" ref="I246">IF(AND($E246&gt;11,Taulukko2[Kohde]=Aikataulu!C$1),"SKIP",Aikataulu!C246)</f>
        <v>0</v>
      </c>
      <c r="J246" cm="1">
        <f t="array" ref="J246">IF(AND($E246&gt;11,Taulukko2[Kohde]=Aikataulu!D$1),"SKIP",Aikataulu!D246)</f>
        <v>3.6</v>
      </c>
      <c r="K246">
        <f t="shared" si="14"/>
        <v>3.6</v>
      </c>
      <c r="M246">
        <f>IF(AND(ROW()&gt;'Uusi auto'!C$21,ROW()&lt;Z$4),'Uusi auto'!C$7,0)</f>
        <v>0</v>
      </c>
      <c r="N246">
        <f>IF(AND(ROW()&gt;'Uusi auto'!D$21,ROW()&lt;AA$4),'Uusi auto'!D$7,0)</f>
        <v>0</v>
      </c>
      <c r="O246">
        <f>IF(AND(ROW()&gt;'Uusi auto'!E$21,ROW()&lt;AB$4),'Uusi auto'!E$7,0)</f>
        <v>3.6</v>
      </c>
      <c r="P246">
        <f>IF(AND(ROW()&gt;'Uusi auto'!F$21,ROW()&lt;AC$4),'Uusi auto'!F$7,0)</f>
        <v>3.6</v>
      </c>
      <c r="Q246">
        <f t="shared" si="15"/>
        <v>7.2</v>
      </c>
      <c r="S246" cm="1">
        <f t="array" ref="S246">IF(AND($Q246&gt;11,Taulukko2[Kohde]=Aikataulu!M$1),"SKIP",Aikataulu!M246)</f>
        <v>0</v>
      </c>
      <c r="T246" cm="1">
        <f t="array" ref="T246">IF(AND($Q246&gt;11,Taulukko2[Matalin prioriteetti]=Aikataulu!N$1),"SKIP",Aikataulu!N246)</f>
        <v>0</v>
      </c>
      <c r="U246" cm="1">
        <f t="array" ref="U246">IF(AND($Q246&gt;11,Taulukko2[Kohde]=Aikataulu!O$1),"SKIP",Aikataulu!O246)</f>
        <v>3.6</v>
      </c>
      <c r="V246" cm="1">
        <f t="array" ref="V246">IF(AND($Q246&gt;11,Taulukko2[Matalin prioriteetti]=Aikataulu!P$1),"SKIP",Aikataulu!P246)</f>
        <v>3.6</v>
      </c>
      <c r="W246">
        <f t="shared" si="16"/>
        <v>7.2</v>
      </c>
    </row>
    <row r="247" spans="1:23" x14ac:dyDescent="0.35">
      <c r="A247">
        <f>IF(AND(ROW()&gt;'Uusi auto'!C$21,ROW()&lt;'Uusi auto'!C$23),'Uusi auto'!C$7,0)</f>
        <v>0</v>
      </c>
      <c r="B247">
        <f>IF(AND(ROW()&gt;'Uusi auto'!D$21,ROW()&lt;'Uusi auto'!D$23),'Uusi auto'!D$7,0)</f>
        <v>0</v>
      </c>
      <c r="C247">
        <f>IF(AND(ROW()&gt;'Uusi auto'!E$21,ROW()&lt;'Uusi auto'!E$23),'Uusi auto'!E$7,0)</f>
        <v>0</v>
      </c>
      <c r="D247">
        <f>IF(AND(ROW()&gt;'Uusi auto'!F$21,ROW()&lt;'Uusi auto'!F$23),'Uusi auto'!F$7,0)</f>
        <v>3.6</v>
      </c>
      <c r="E247">
        <f t="shared" si="13"/>
        <v>3.6</v>
      </c>
      <c r="G247" cm="1">
        <f t="array" ref="G247">IF(AND($E247&gt;11,Taulukko2[Kohde]=Aikataulu!A$1),"SKIP",Aikataulu!A247)</f>
        <v>0</v>
      </c>
      <c r="H247" cm="1">
        <f t="array" ref="H247">IF(AND($E247&gt;11,Taulukko2[Matalin prioriteetti]=Aikataulu!B$1),"SKIP",Aikataulu!B247)</f>
        <v>0</v>
      </c>
      <c r="I247" cm="1">
        <f t="array" ref="I247">IF(AND($E247&gt;11,Taulukko2[Kohde]=Aikataulu!C$1),"SKIP",Aikataulu!C247)</f>
        <v>0</v>
      </c>
      <c r="J247" cm="1">
        <f t="array" ref="J247">IF(AND($E247&gt;11,Taulukko2[Kohde]=Aikataulu!D$1),"SKIP",Aikataulu!D247)</f>
        <v>3.6</v>
      </c>
      <c r="K247">
        <f t="shared" si="14"/>
        <v>3.6</v>
      </c>
      <c r="M247">
        <f>IF(AND(ROW()&gt;'Uusi auto'!C$21,ROW()&lt;Z$4),'Uusi auto'!C$7,0)</f>
        <v>0</v>
      </c>
      <c r="N247">
        <f>IF(AND(ROW()&gt;'Uusi auto'!D$21,ROW()&lt;AA$4),'Uusi auto'!D$7,0)</f>
        <v>0</v>
      </c>
      <c r="O247">
        <f>IF(AND(ROW()&gt;'Uusi auto'!E$21,ROW()&lt;AB$4),'Uusi auto'!E$7,0)</f>
        <v>3.6</v>
      </c>
      <c r="P247">
        <f>IF(AND(ROW()&gt;'Uusi auto'!F$21,ROW()&lt;AC$4),'Uusi auto'!F$7,0)</f>
        <v>3.6</v>
      </c>
      <c r="Q247">
        <f t="shared" si="15"/>
        <v>7.2</v>
      </c>
      <c r="S247" cm="1">
        <f t="array" ref="S247">IF(AND($Q247&gt;11,Taulukko2[Kohde]=Aikataulu!M$1),"SKIP",Aikataulu!M247)</f>
        <v>0</v>
      </c>
      <c r="T247" cm="1">
        <f t="array" ref="T247">IF(AND($Q247&gt;11,Taulukko2[Matalin prioriteetti]=Aikataulu!N$1),"SKIP",Aikataulu!N247)</f>
        <v>0</v>
      </c>
      <c r="U247" cm="1">
        <f t="array" ref="U247">IF(AND($Q247&gt;11,Taulukko2[Kohde]=Aikataulu!O$1),"SKIP",Aikataulu!O247)</f>
        <v>3.6</v>
      </c>
      <c r="V247" cm="1">
        <f t="array" ref="V247">IF(AND($Q247&gt;11,Taulukko2[Matalin prioriteetti]=Aikataulu!P$1),"SKIP",Aikataulu!P247)</f>
        <v>3.6</v>
      </c>
      <c r="W247">
        <f t="shared" si="16"/>
        <v>7.2</v>
      </c>
    </row>
    <row r="248" spans="1:23" x14ac:dyDescent="0.35">
      <c r="A248">
        <f>IF(AND(ROW()&gt;'Uusi auto'!C$21,ROW()&lt;'Uusi auto'!C$23),'Uusi auto'!C$7,0)</f>
        <v>0</v>
      </c>
      <c r="B248">
        <f>IF(AND(ROW()&gt;'Uusi auto'!D$21,ROW()&lt;'Uusi auto'!D$23),'Uusi auto'!D$7,0)</f>
        <v>0</v>
      </c>
      <c r="C248">
        <f>IF(AND(ROW()&gt;'Uusi auto'!E$21,ROW()&lt;'Uusi auto'!E$23),'Uusi auto'!E$7,0)</f>
        <v>0</v>
      </c>
      <c r="D248">
        <f>IF(AND(ROW()&gt;'Uusi auto'!F$21,ROW()&lt;'Uusi auto'!F$23),'Uusi auto'!F$7,0)</f>
        <v>3.6</v>
      </c>
      <c r="E248">
        <f t="shared" si="13"/>
        <v>3.6</v>
      </c>
      <c r="G248" cm="1">
        <f t="array" ref="G248">IF(AND($E248&gt;11,Taulukko2[Kohde]=Aikataulu!A$1),"SKIP",Aikataulu!A248)</f>
        <v>0</v>
      </c>
      <c r="H248" cm="1">
        <f t="array" ref="H248">IF(AND($E248&gt;11,Taulukko2[Matalin prioriteetti]=Aikataulu!B$1),"SKIP",Aikataulu!B248)</f>
        <v>0</v>
      </c>
      <c r="I248" cm="1">
        <f t="array" ref="I248">IF(AND($E248&gt;11,Taulukko2[Kohde]=Aikataulu!C$1),"SKIP",Aikataulu!C248)</f>
        <v>0</v>
      </c>
      <c r="J248" cm="1">
        <f t="array" ref="J248">IF(AND($E248&gt;11,Taulukko2[Kohde]=Aikataulu!D$1),"SKIP",Aikataulu!D248)</f>
        <v>3.6</v>
      </c>
      <c r="K248">
        <f t="shared" si="14"/>
        <v>3.6</v>
      </c>
      <c r="M248">
        <f>IF(AND(ROW()&gt;'Uusi auto'!C$21,ROW()&lt;Z$4),'Uusi auto'!C$7,0)</f>
        <v>0</v>
      </c>
      <c r="N248">
        <f>IF(AND(ROW()&gt;'Uusi auto'!D$21,ROW()&lt;AA$4),'Uusi auto'!D$7,0)</f>
        <v>0</v>
      </c>
      <c r="O248">
        <f>IF(AND(ROW()&gt;'Uusi auto'!E$21,ROW()&lt;AB$4),'Uusi auto'!E$7,0)</f>
        <v>3.6</v>
      </c>
      <c r="P248">
        <f>IF(AND(ROW()&gt;'Uusi auto'!F$21,ROW()&lt;AC$4),'Uusi auto'!F$7,0)</f>
        <v>3.6</v>
      </c>
      <c r="Q248">
        <f t="shared" si="15"/>
        <v>7.2</v>
      </c>
      <c r="S248" cm="1">
        <f t="array" ref="S248">IF(AND($Q248&gt;11,Taulukko2[Kohde]=Aikataulu!M$1),"SKIP",Aikataulu!M248)</f>
        <v>0</v>
      </c>
      <c r="T248" cm="1">
        <f t="array" ref="T248">IF(AND($Q248&gt;11,Taulukko2[Matalin prioriteetti]=Aikataulu!N$1),"SKIP",Aikataulu!N248)</f>
        <v>0</v>
      </c>
      <c r="U248" cm="1">
        <f t="array" ref="U248">IF(AND($Q248&gt;11,Taulukko2[Kohde]=Aikataulu!O$1),"SKIP",Aikataulu!O248)</f>
        <v>3.6</v>
      </c>
      <c r="V248" cm="1">
        <f t="array" ref="V248">IF(AND($Q248&gt;11,Taulukko2[Matalin prioriteetti]=Aikataulu!P$1),"SKIP",Aikataulu!P248)</f>
        <v>3.6</v>
      </c>
      <c r="W248">
        <f t="shared" si="16"/>
        <v>7.2</v>
      </c>
    </row>
    <row r="249" spans="1:23" x14ac:dyDescent="0.35">
      <c r="A249">
        <f>IF(AND(ROW()&gt;'Uusi auto'!C$21,ROW()&lt;'Uusi auto'!C$23),'Uusi auto'!C$7,0)</f>
        <v>0</v>
      </c>
      <c r="B249">
        <f>IF(AND(ROW()&gt;'Uusi auto'!D$21,ROW()&lt;'Uusi auto'!D$23),'Uusi auto'!D$7,0)</f>
        <v>0</v>
      </c>
      <c r="C249">
        <f>IF(AND(ROW()&gt;'Uusi auto'!E$21,ROW()&lt;'Uusi auto'!E$23),'Uusi auto'!E$7,0)</f>
        <v>0</v>
      </c>
      <c r="D249">
        <f>IF(AND(ROW()&gt;'Uusi auto'!F$21,ROW()&lt;'Uusi auto'!F$23),'Uusi auto'!F$7,0)</f>
        <v>3.6</v>
      </c>
      <c r="E249">
        <f t="shared" si="13"/>
        <v>3.6</v>
      </c>
      <c r="G249" cm="1">
        <f t="array" ref="G249">IF(AND($E249&gt;11,Taulukko2[Kohde]=Aikataulu!A$1),"SKIP",Aikataulu!A249)</f>
        <v>0</v>
      </c>
      <c r="H249" cm="1">
        <f t="array" ref="H249">IF(AND($E249&gt;11,Taulukko2[Matalin prioriteetti]=Aikataulu!B$1),"SKIP",Aikataulu!B249)</f>
        <v>0</v>
      </c>
      <c r="I249" cm="1">
        <f t="array" ref="I249">IF(AND($E249&gt;11,Taulukko2[Kohde]=Aikataulu!C$1),"SKIP",Aikataulu!C249)</f>
        <v>0</v>
      </c>
      <c r="J249" cm="1">
        <f t="array" ref="J249">IF(AND($E249&gt;11,Taulukko2[Kohde]=Aikataulu!D$1),"SKIP",Aikataulu!D249)</f>
        <v>3.6</v>
      </c>
      <c r="K249">
        <f t="shared" si="14"/>
        <v>3.6</v>
      </c>
      <c r="M249">
        <f>IF(AND(ROW()&gt;'Uusi auto'!C$21,ROW()&lt;Z$4),'Uusi auto'!C$7,0)</f>
        <v>0</v>
      </c>
      <c r="N249">
        <f>IF(AND(ROW()&gt;'Uusi auto'!D$21,ROW()&lt;AA$4),'Uusi auto'!D$7,0)</f>
        <v>0</v>
      </c>
      <c r="O249">
        <f>IF(AND(ROW()&gt;'Uusi auto'!E$21,ROW()&lt;AB$4),'Uusi auto'!E$7,0)</f>
        <v>3.6</v>
      </c>
      <c r="P249">
        <f>IF(AND(ROW()&gt;'Uusi auto'!F$21,ROW()&lt;AC$4),'Uusi auto'!F$7,0)</f>
        <v>3.6</v>
      </c>
      <c r="Q249">
        <f t="shared" si="15"/>
        <v>7.2</v>
      </c>
      <c r="S249" cm="1">
        <f t="array" ref="S249">IF(AND($Q249&gt;11,Taulukko2[Kohde]=Aikataulu!M$1),"SKIP",Aikataulu!M249)</f>
        <v>0</v>
      </c>
      <c r="T249" cm="1">
        <f t="array" ref="T249">IF(AND($Q249&gt;11,Taulukko2[Matalin prioriteetti]=Aikataulu!N$1),"SKIP",Aikataulu!N249)</f>
        <v>0</v>
      </c>
      <c r="U249" cm="1">
        <f t="array" ref="U249">IF(AND($Q249&gt;11,Taulukko2[Kohde]=Aikataulu!O$1),"SKIP",Aikataulu!O249)</f>
        <v>3.6</v>
      </c>
      <c r="V249" cm="1">
        <f t="array" ref="V249">IF(AND($Q249&gt;11,Taulukko2[Matalin prioriteetti]=Aikataulu!P$1),"SKIP",Aikataulu!P249)</f>
        <v>3.6</v>
      </c>
      <c r="W249">
        <f t="shared" si="16"/>
        <v>7.2</v>
      </c>
    </row>
    <row r="250" spans="1:23" x14ac:dyDescent="0.35">
      <c r="A250">
        <f>IF(AND(ROW()&gt;'Uusi auto'!C$21,ROW()&lt;'Uusi auto'!C$23),'Uusi auto'!C$7,0)</f>
        <v>0</v>
      </c>
      <c r="B250">
        <f>IF(AND(ROW()&gt;'Uusi auto'!D$21,ROW()&lt;'Uusi auto'!D$23),'Uusi auto'!D$7,0)</f>
        <v>0</v>
      </c>
      <c r="C250">
        <f>IF(AND(ROW()&gt;'Uusi auto'!E$21,ROW()&lt;'Uusi auto'!E$23),'Uusi auto'!E$7,0)</f>
        <v>0</v>
      </c>
      <c r="D250">
        <f>IF(AND(ROW()&gt;'Uusi auto'!F$21,ROW()&lt;'Uusi auto'!F$23),'Uusi auto'!F$7,0)</f>
        <v>3.6</v>
      </c>
      <c r="E250">
        <f t="shared" si="13"/>
        <v>3.6</v>
      </c>
      <c r="G250" cm="1">
        <f t="array" ref="G250">IF(AND($E250&gt;11,Taulukko2[Kohde]=Aikataulu!A$1),"SKIP",Aikataulu!A250)</f>
        <v>0</v>
      </c>
      <c r="H250" cm="1">
        <f t="array" ref="H250">IF(AND($E250&gt;11,Taulukko2[Matalin prioriteetti]=Aikataulu!B$1),"SKIP",Aikataulu!B250)</f>
        <v>0</v>
      </c>
      <c r="I250" cm="1">
        <f t="array" ref="I250">IF(AND($E250&gt;11,Taulukko2[Kohde]=Aikataulu!C$1),"SKIP",Aikataulu!C250)</f>
        <v>0</v>
      </c>
      <c r="J250" cm="1">
        <f t="array" ref="J250">IF(AND($E250&gt;11,Taulukko2[Kohde]=Aikataulu!D$1),"SKIP",Aikataulu!D250)</f>
        <v>3.6</v>
      </c>
      <c r="K250">
        <f t="shared" si="14"/>
        <v>3.6</v>
      </c>
      <c r="M250">
        <f>IF(AND(ROW()&gt;'Uusi auto'!C$21,ROW()&lt;Z$4),'Uusi auto'!C$7,0)</f>
        <v>0</v>
      </c>
      <c r="N250">
        <f>IF(AND(ROW()&gt;'Uusi auto'!D$21,ROW()&lt;AA$4),'Uusi auto'!D$7,0)</f>
        <v>0</v>
      </c>
      <c r="O250">
        <f>IF(AND(ROW()&gt;'Uusi auto'!E$21,ROW()&lt;AB$4),'Uusi auto'!E$7,0)</f>
        <v>3.6</v>
      </c>
      <c r="P250">
        <f>IF(AND(ROW()&gt;'Uusi auto'!F$21,ROW()&lt;AC$4),'Uusi auto'!F$7,0)</f>
        <v>3.6</v>
      </c>
      <c r="Q250">
        <f t="shared" si="15"/>
        <v>7.2</v>
      </c>
      <c r="S250" cm="1">
        <f t="array" ref="S250">IF(AND($Q250&gt;11,Taulukko2[Kohde]=Aikataulu!M$1),"SKIP",Aikataulu!M250)</f>
        <v>0</v>
      </c>
      <c r="T250" cm="1">
        <f t="array" ref="T250">IF(AND($Q250&gt;11,Taulukko2[Matalin prioriteetti]=Aikataulu!N$1),"SKIP",Aikataulu!N250)</f>
        <v>0</v>
      </c>
      <c r="U250" cm="1">
        <f t="array" ref="U250">IF(AND($Q250&gt;11,Taulukko2[Kohde]=Aikataulu!O$1),"SKIP",Aikataulu!O250)</f>
        <v>3.6</v>
      </c>
      <c r="V250" cm="1">
        <f t="array" ref="V250">IF(AND($Q250&gt;11,Taulukko2[Matalin prioriteetti]=Aikataulu!P$1),"SKIP",Aikataulu!P250)</f>
        <v>3.6</v>
      </c>
      <c r="W250">
        <f t="shared" si="16"/>
        <v>7.2</v>
      </c>
    </row>
    <row r="251" spans="1:23" x14ac:dyDescent="0.35">
      <c r="A251">
        <f>IF(AND(ROW()&gt;'Uusi auto'!C$21,ROW()&lt;'Uusi auto'!C$23),'Uusi auto'!C$7,0)</f>
        <v>0</v>
      </c>
      <c r="B251">
        <f>IF(AND(ROW()&gt;'Uusi auto'!D$21,ROW()&lt;'Uusi auto'!D$23),'Uusi auto'!D$7,0)</f>
        <v>0</v>
      </c>
      <c r="C251">
        <f>IF(AND(ROW()&gt;'Uusi auto'!E$21,ROW()&lt;'Uusi auto'!E$23),'Uusi auto'!E$7,0)</f>
        <v>0</v>
      </c>
      <c r="D251">
        <f>IF(AND(ROW()&gt;'Uusi auto'!F$21,ROW()&lt;'Uusi auto'!F$23),'Uusi auto'!F$7,0)</f>
        <v>3.6</v>
      </c>
      <c r="E251">
        <f t="shared" si="13"/>
        <v>3.6</v>
      </c>
      <c r="G251" cm="1">
        <f t="array" ref="G251">IF(AND($E251&gt;11,Taulukko2[Kohde]=Aikataulu!A$1),"SKIP",Aikataulu!A251)</f>
        <v>0</v>
      </c>
      <c r="H251" cm="1">
        <f t="array" ref="H251">IF(AND($E251&gt;11,Taulukko2[Matalin prioriteetti]=Aikataulu!B$1),"SKIP",Aikataulu!B251)</f>
        <v>0</v>
      </c>
      <c r="I251" cm="1">
        <f t="array" ref="I251">IF(AND($E251&gt;11,Taulukko2[Kohde]=Aikataulu!C$1),"SKIP",Aikataulu!C251)</f>
        <v>0</v>
      </c>
      <c r="J251" cm="1">
        <f t="array" ref="J251">IF(AND($E251&gt;11,Taulukko2[Kohde]=Aikataulu!D$1),"SKIP",Aikataulu!D251)</f>
        <v>3.6</v>
      </c>
      <c r="K251">
        <f t="shared" si="14"/>
        <v>3.6</v>
      </c>
      <c r="M251">
        <f>IF(AND(ROW()&gt;'Uusi auto'!C$21,ROW()&lt;Z$4),'Uusi auto'!C$7,0)</f>
        <v>0</v>
      </c>
      <c r="N251">
        <f>IF(AND(ROW()&gt;'Uusi auto'!D$21,ROW()&lt;AA$4),'Uusi auto'!D$7,0)</f>
        <v>0</v>
      </c>
      <c r="O251">
        <f>IF(AND(ROW()&gt;'Uusi auto'!E$21,ROW()&lt;AB$4),'Uusi auto'!E$7,0)</f>
        <v>3.6</v>
      </c>
      <c r="P251">
        <f>IF(AND(ROW()&gt;'Uusi auto'!F$21,ROW()&lt;AC$4),'Uusi auto'!F$7,0)</f>
        <v>3.6</v>
      </c>
      <c r="Q251">
        <f t="shared" si="15"/>
        <v>7.2</v>
      </c>
      <c r="S251" cm="1">
        <f t="array" ref="S251">IF(AND($Q251&gt;11,Taulukko2[Kohde]=Aikataulu!M$1),"SKIP",Aikataulu!M251)</f>
        <v>0</v>
      </c>
      <c r="T251" cm="1">
        <f t="array" ref="T251">IF(AND($Q251&gt;11,Taulukko2[Matalin prioriteetti]=Aikataulu!N$1),"SKIP",Aikataulu!N251)</f>
        <v>0</v>
      </c>
      <c r="U251" cm="1">
        <f t="array" ref="U251">IF(AND($Q251&gt;11,Taulukko2[Kohde]=Aikataulu!O$1),"SKIP",Aikataulu!O251)</f>
        <v>3.6</v>
      </c>
      <c r="V251" cm="1">
        <f t="array" ref="V251">IF(AND($Q251&gt;11,Taulukko2[Matalin prioriteetti]=Aikataulu!P$1),"SKIP",Aikataulu!P251)</f>
        <v>3.6</v>
      </c>
      <c r="W251">
        <f t="shared" si="16"/>
        <v>7.2</v>
      </c>
    </row>
    <row r="252" spans="1:23" x14ac:dyDescent="0.35">
      <c r="A252">
        <f>IF(AND(ROW()&gt;'Uusi auto'!C$21,ROW()&lt;'Uusi auto'!C$23),'Uusi auto'!C$7,0)</f>
        <v>0</v>
      </c>
      <c r="B252">
        <f>IF(AND(ROW()&gt;'Uusi auto'!D$21,ROW()&lt;'Uusi auto'!D$23),'Uusi auto'!D$7,0)</f>
        <v>0</v>
      </c>
      <c r="C252">
        <f>IF(AND(ROW()&gt;'Uusi auto'!E$21,ROW()&lt;'Uusi auto'!E$23),'Uusi auto'!E$7,0)</f>
        <v>0</v>
      </c>
      <c r="D252">
        <f>IF(AND(ROW()&gt;'Uusi auto'!F$21,ROW()&lt;'Uusi auto'!F$23),'Uusi auto'!F$7,0)</f>
        <v>3.6</v>
      </c>
      <c r="E252">
        <f t="shared" si="13"/>
        <v>3.6</v>
      </c>
      <c r="G252" cm="1">
        <f t="array" ref="G252">IF(AND($E252&gt;11,Taulukko2[Kohde]=Aikataulu!A$1),"SKIP",Aikataulu!A252)</f>
        <v>0</v>
      </c>
      <c r="H252" cm="1">
        <f t="array" ref="H252">IF(AND($E252&gt;11,Taulukko2[Matalin prioriteetti]=Aikataulu!B$1),"SKIP",Aikataulu!B252)</f>
        <v>0</v>
      </c>
      <c r="I252" cm="1">
        <f t="array" ref="I252">IF(AND($E252&gt;11,Taulukko2[Kohde]=Aikataulu!C$1),"SKIP",Aikataulu!C252)</f>
        <v>0</v>
      </c>
      <c r="J252" cm="1">
        <f t="array" ref="J252">IF(AND($E252&gt;11,Taulukko2[Kohde]=Aikataulu!D$1),"SKIP",Aikataulu!D252)</f>
        <v>3.6</v>
      </c>
      <c r="K252">
        <f t="shared" si="14"/>
        <v>3.6</v>
      </c>
      <c r="M252">
        <f>IF(AND(ROW()&gt;'Uusi auto'!C$21,ROW()&lt;Z$4),'Uusi auto'!C$7,0)</f>
        <v>0</v>
      </c>
      <c r="N252">
        <f>IF(AND(ROW()&gt;'Uusi auto'!D$21,ROW()&lt;AA$4),'Uusi auto'!D$7,0)</f>
        <v>0</v>
      </c>
      <c r="O252">
        <f>IF(AND(ROW()&gt;'Uusi auto'!E$21,ROW()&lt;AB$4),'Uusi auto'!E$7,0)</f>
        <v>3.6</v>
      </c>
      <c r="P252">
        <f>IF(AND(ROW()&gt;'Uusi auto'!F$21,ROW()&lt;AC$4),'Uusi auto'!F$7,0)</f>
        <v>3.6</v>
      </c>
      <c r="Q252">
        <f t="shared" si="15"/>
        <v>7.2</v>
      </c>
      <c r="S252" cm="1">
        <f t="array" ref="S252">IF(AND($Q252&gt;11,Taulukko2[Kohde]=Aikataulu!M$1),"SKIP",Aikataulu!M252)</f>
        <v>0</v>
      </c>
      <c r="T252" cm="1">
        <f t="array" ref="T252">IF(AND($Q252&gt;11,Taulukko2[Matalin prioriteetti]=Aikataulu!N$1),"SKIP",Aikataulu!N252)</f>
        <v>0</v>
      </c>
      <c r="U252" cm="1">
        <f t="array" ref="U252">IF(AND($Q252&gt;11,Taulukko2[Kohde]=Aikataulu!O$1),"SKIP",Aikataulu!O252)</f>
        <v>3.6</v>
      </c>
      <c r="V252" cm="1">
        <f t="array" ref="V252">IF(AND($Q252&gt;11,Taulukko2[Matalin prioriteetti]=Aikataulu!P$1),"SKIP",Aikataulu!P252)</f>
        <v>3.6</v>
      </c>
      <c r="W252">
        <f t="shared" si="16"/>
        <v>7.2</v>
      </c>
    </row>
    <row r="253" spans="1:23" x14ac:dyDescent="0.35">
      <c r="A253">
        <f>IF(AND(ROW()&gt;'Uusi auto'!C$21,ROW()&lt;'Uusi auto'!C$23),'Uusi auto'!C$7,0)</f>
        <v>0</v>
      </c>
      <c r="B253">
        <f>IF(AND(ROW()&gt;'Uusi auto'!D$21,ROW()&lt;'Uusi auto'!D$23),'Uusi auto'!D$7,0)</f>
        <v>0</v>
      </c>
      <c r="C253">
        <f>IF(AND(ROW()&gt;'Uusi auto'!E$21,ROW()&lt;'Uusi auto'!E$23),'Uusi auto'!E$7,0)</f>
        <v>0</v>
      </c>
      <c r="D253">
        <f>IF(AND(ROW()&gt;'Uusi auto'!F$21,ROW()&lt;'Uusi auto'!F$23),'Uusi auto'!F$7,0)</f>
        <v>3.6</v>
      </c>
      <c r="E253">
        <f t="shared" si="13"/>
        <v>3.6</v>
      </c>
      <c r="G253" cm="1">
        <f t="array" ref="G253">IF(AND($E253&gt;11,Taulukko2[Kohde]=Aikataulu!A$1),"SKIP",Aikataulu!A253)</f>
        <v>0</v>
      </c>
      <c r="H253" cm="1">
        <f t="array" ref="H253">IF(AND($E253&gt;11,Taulukko2[Matalin prioriteetti]=Aikataulu!B$1),"SKIP",Aikataulu!B253)</f>
        <v>0</v>
      </c>
      <c r="I253" cm="1">
        <f t="array" ref="I253">IF(AND($E253&gt;11,Taulukko2[Kohde]=Aikataulu!C$1),"SKIP",Aikataulu!C253)</f>
        <v>0</v>
      </c>
      <c r="J253" cm="1">
        <f t="array" ref="J253">IF(AND($E253&gt;11,Taulukko2[Kohde]=Aikataulu!D$1),"SKIP",Aikataulu!D253)</f>
        <v>3.6</v>
      </c>
      <c r="K253">
        <f t="shared" si="14"/>
        <v>3.6</v>
      </c>
      <c r="M253">
        <f>IF(AND(ROW()&gt;'Uusi auto'!C$21,ROW()&lt;Z$4),'Uusi auto'!C$7,0)</f>
        <v>0</v>
      </c>
      <c r="N253">
        <f>IF(AND(ROW()&gt;'Uusi auto'!D$21,ROW()&lt;AA$4),'Uusi auto'!D$7,0)</f>
        <v>0</v>
      </c>
      <c r="O253">
        <f>IF(AND(ROW()&gt;'Uusi auto'!E$21,ROW()&lt;AB$4),'Uusi auto'!E$7,0)</f>
        <v>3.6</v>
      </c>
      <c r="P253">
        <f>IF(AND(ROW()&gt;'Uusi auto'!F$21,ROW()&lt;AC$4),'Uusi auto'!F$7,0)</f>
        <v>3.6</v>
      </c>
      <c r="Q253">
        <f t="shared" si="15"/>
        <v>7.2</v>
      </c>
      <c r="S253" cm="1">
        <f t="array" ref="S253">IF(AND($Q253&gt;11,Taulukko2[Kohde]=Aikataulu!M$1),"SKIP",Aikataulu!M253)</f>
        <v>0</v>
      </c>
      <c r="T253" cm="1">
        <f t="array" ref="T253">IF(AND($Q253&gt;11,Taulukko2[Matalin prioriteetti]=Aikataulu!N$1),"SKIP",Aikataulu!N253)</f>
        <v>0</v>
      </c>
      <c r="U253" cm="1">
        <f t="array" ref="U253">IF(AND($Q253&gt;11,Taulukko2[Kohde]=Aikataulu!O$1),"SKIP",Aikataulu!O253)</f>
        <v>3.6</v>
      </c>
      <c r="V253" cm="1">
        <f t="array" ref="V253">IF(AND($Q253&gt;11,Taulukko2[Matalin prioriteetti]=Aikataulu!P$1),"SKIP",Aikataulu!P253)</f>
        <v>3.6</v>
      </c>
      <c r="W253">
        <f t="shared" si="16"/>
        <v>7.2</v>
      </c>
    </row>
    <row r="254" spans="1:23" x14ac:dyDescent="0.35">
      <c r="A254">
        <f>IF(AND(ROW()&gt;'Uusi auto'!C$21,ROW()&lt;'Uusi auto'!C$23),'Uusi auto'!C$7,0)</f>
        <v>0</v>
      </c>
      <c r="B254">
        <f>IF(AND(ROW()&gt;'Uusi auto'!D$21,ROW()&lt;'Uusi auto'!D$23),'Uusi auto'!D$7,0)</f>
        <v>0</v>
      </c>
      <c r="C254">
        <f>IF(AND(ROW()&gt;'Uusi auto'!E$21,ROW()&lt;'Uusi auto'!E$23),'Uusi auto'!E$7,0)</f>
        <v>0</v>
      </c>
      <c r="D254">
        <f>IF(AND(ROW()&gt;'Uusi auto'!F$21,ROW()&lt;'Uusi auto'!F$23),'Uusi auto'!F$7,0)</f>
        <v>3.6</v>
      </c>
      <c r="E254">
        <f t="shared" si="13"/>
        <v>3.6</v>
      </c>
      <c r="G254" cm="1">
        <f t="array" ref="G254">IF(AND($E254&gt;11,Taulukko2[Kohde]=Aikataulu!A$1),"SKIP",Aikataulu!A254)</f>
        <v>0</v>
      </c>
      <c r="H254" cm="1">
        <f t="array" ref="H254">IF(AND($E254&gt;11,Taulukko2[Matalin prioriteetti]=Aikataulu!B$1),"SKIP",Aikataulu!B254)</f>
        <v>0</v>
      </c>
      <c r="I254" cm="1">
        <f t="array" ref="I254">IF(AND($E254&gt;11,Taulukko2[Kohde]=Aikataulu!C$1),"SKIP",Aikataulu!C254)</f>
        <v>0</v>
      </c>
      <c r="J254" cm="1">
        <f t="array" ref="J254">IF(AND($E254&gt;11,Taulukko2[Kohde]=Aikataulu!D$1),"SKIP",Aikataulu!D254)</f>
        <v>3.6</v>
      </c>
      <c r="K254">
        <f t="shared" si="14"/>
        <v>3.6</v>
      </c>
      <c r="M254">
        <f>IF(AND(ROW()&gt;'Uusi auto'!C$21,ROW()&lt;Z$4),'Uusi auto'!C$7,0)</f>
        <v>0</v>
      </c>
      <c r="N254">
        <f>IF(AND(ROW()&gt;'Uusi auto'!D$21,ROW()&lt;AA$4),'Uusi auto'!D$7,0)</f>
        <v>0</v>
      </c>
      <c r="O254">
        <f>IF(AND(ROW()&gt;'Uusi auto'!E$21,ROW()&lt;AB$4),'Uusi auto'!E$7,0)</f>
        <v>3.6</v>
      </c>
      <c r="P254">
        <f>IF(AND(ROW()&gt;'Uusi auto'!F$21,ROW()&lt;AC$4),'Uusi auto'!F$7,0)</f>
        <v>3.6</v>
      </c>
      <c r="Q254">
        <f t="shared" si="15"/>
        <v>7.2</v>
      </c>
      <c r="S254" cm="1">
        <f t="array" ref="S254">IF(AND($Q254&gt;11,Taulukko2[Kohde]=Aikataulu!M$1),"SKIP",Aikataulu!M254)</f>
        <v>0</v>
      </c>
      <c r="T254" cm="1">
        <f t="array" ref="T254">IF(AND($Q254&gt;11,Taulukko2[Matalin prioriteetti]=Aikataulu!N$1),"SKIP",Aikataulu!N254)</f>
        <v>0</v>
      </c>
      <c r="U254" cm="1">
        <f t="array" ref="U254">IF(AND($Q254&gt;11,Taulukko2[Kohde]=Aikataulu!O$1),"SKIP",Aikataulu!O254)</f>
        <v>3.6</v>
      </c>
      <c r="V254" cm="1">
        <f t="array" ref="V254">IF(AND($Q254&gt;11,Taulukko2[Matalin prioriteetti]=Aikataulu!P$1),"SKIP",Aikataulu!P254)</f>
        <v>3.6</v>
      </c>
      <c r="W254">
        <f t="shared" si="16"/>
        <v>7.2</v>
      </c>
    </row>
    <row r="255" spans="1:23" x14ac:dyDescent="0.35">
      <c r="A255">
        <f>IF(AND(ROW()&gt;'Uusi auto'!C$21,ROW()&lt;'Uusi auto'!C$23),'Uusi auto'!C$7,0)</f>
        <v>0</v>
      </c>
      <c r="B255">
        <f>IF(AND(ROW()&gt;'Uusi auto'!D$21,ROW()&lt;'Uusi auto'!D$23),'Uusi auto'!D$7,0)</f>
        <v>0</v>
      </c>
      <c r="C255">
        <f>IF(AND(ROW()&gt;'Uusi auto'!E$21,ROW()&lt;'Uusi auto'!E$23),'Uusi auto'!E$7,0)</f>
        <v>0</v>
      </c>
      <c r="D255">
        <f>IF(AND(ROW()&gt;'Uusi auto'!F$21,ROW()&lt;'Uusi auto'!F$23),'Uusi auto'!F$7,0)</f>
        <v>3.6</v>
      </c>
      <c r="E255">
        <f t="shared" si="13"/>
        <v>3.6</v>
      </c>
      <c r="G255" cm="1">
        <f t="array" ref="G255">IF(AND($E255&gt;11,Taulukko2[Kohde]=Aikataulu!A$1),"SKIP",Aikataulu!A255)</f>
        <v>0</v>
      </c>
      <c r="H255" cm="1">
        <f t="array" ref="H255">IF(AND($E255&gt;11,Taulukko2[Matalin prioriteetti]=Aikataulu!B$1),"SKIP",Aikataulu!B255)</f>
        <v>0</v>
      </c>
      <c r="I255" cm="1">
        <f t="array" ref="I255">IF(AND($E255&gt;11,Taulukko2[Kohde]=Aikataulu!C$1),"SKIP",Aikataulu!C255)</f>
        <v>0</v>
      </c>
      <c r="J255" cm="1">
        <f t="array" ref="J255">IF(AND($E255&gt;11,Taulukko2[Kohde]=Aikataulu!D$1),"SKIP",Aikataulu!D255)</f>
        <v>3.6</v>
      </c>
      <c r="K255">
        <f t="shared" si="14"/>
        <v>3.6</v>
      </c>
      <c r="M255">
        <f>IF(AND(ROW()&gt;'Uusi auto'!C$21,ROW()&lt;Z$4),'Uusi auto'!C$7,0)</f>
        <v>0</v>
      </c>
      <c r="N255">
        <f>IF(AND(ROW()&gt;'Uusi auto'!D$21,ROW()&lt;AA$4),'Uusi auto'!D$7,0)</f>
        <v>0</v>
      </c>
      <c r="O255">
        <f>IF(AND(ROW()&gt;'Uusi auto'!E$21,ROW()&lt;AB$4),'Uusi auto'!E$7,0)</f>
        <v>3.6</v>
      </c>
      <c r="P255">
        <f>IF(AND(ROW()&gt;'Uusi auto'!F$21,ROW()&lt;AC$4),'Uusi auto'!F$7,0)</f>
        <v>3.6</v>
      </c>
      <c r="Q255">
        <f t="shared" si="15"/>
        <v>7.2</v>
      </c>
      <c r="S255" cm="1">
        <f t="array" ref="S255">IF(AND($Q255&gt;11,Taulukko2[Kohde]=Aikataulu!M$1),"SKIP",Aikataulu!M255)</f>
        <v>0</v>
      </c>
      <c r="T255" cm="1">
        <f t="array" ref="T255">IF(AND($Q255&gt;11,Taulukko2[Matalin prioriteetti]=Aikataulu!N$1),"SKIP",Aikataulu!N255)</f>
        <v>0</v>
      </c>
      <c r="U255" cm="1">
        <f t="array" ref="U255">IF(AND($Q255&gt;11,Taulukko2[Kohde]=Aikataulu!O$1),"SKIP",Aikataulu!O255)</f>
        <v>3.6</v>
      </c>
      <c r="V255" cm="1">
        <f t="array" ref="V255">IF(AND($Q255&gt;11,Taulukko2[Matalin prioriteetti]=Aikataulu!P$1),"SKIP",Aikataulu!P255)</f>
        <v>3.6</v>
      </c>
      <c r="W255">
        <f t="shared" si="16"/>
        <v>7.2</v>
      </c>
    </row>
    <row r="256" spans="1:23" x14ac:dyDescent="0.35">
      <c r="A256">
        <f>IF(AND(ROW()&gt;'Uusi auto'!C$21,ROW()&lt;'Uusi auto'!C$23),'Uusi auto'!C$7,0)</f>
        <v>0</v>
      </c>
      <c r="B256">
        <f>IF(AND(ROW()&gt;'Uusi auto'!D$21,ROW()&lt;'Uusi auto'!D$23),'Uusi auto'!D$7,0)</f>
        <v>0</v>
      </c>
      <c r="C256">
        <f>IF(AND(ROW()&gt;'Uusi auto'!E$21,ROW()&lt;'Uusi auto'!E$23),'Uusi auto'!E$7,0)</f>
        <v>0</v>
      </c>
      <c r="D256">
        <f>IF(AND(ROW()&gt;'Uusi auto'!F$21,ROW()&lt;'Uusi auto'!F$23),'Uusi auto'!F$7,0)</f>
        <v>3.6</v>
      </c>
      <c r="E256">
        <f t="shared" si="13"/>
        <v>3.6</v>
      </c>
      <c r="G256" cm="1">
        <f t="array" ref="G256">IF(AND($E256&gt;11,Taulukko2[Kohde]=Aikataulu!A$1),"SKIP",Aikataulu!A256)</f>
        <v>0</v>
      </c>
      <c r="H256" cm="1">
        <f t="array" ref="H256">IF(AND($E256&gt;11,Taulukko2[Matalin prioriteetti]=Aikataulu!B$1),"SKIP",Aikataulu!B256)</f>
        <v>0</v>
      </c>
      <c r="I256" cm="1">
        <f t="array" ref="I256">IF(AND($E256&gt;11,Taulukko2[Kohde]=Aikataulu!C$1),"SKIP",Aikataulu!C256)</f>
        <v>0</v>
      </c>
      <c r="J256" cm="1">
        <f t="array" ref="J256">IF(AND($E256&gt;11,Taulukko2[Kohde]=Aikataulu!D$1),"SKIP",Aikataulu!D256)</f>
        <v>3.6</v>
      </c>
      <c r="K256">
        <f t="shared" si="14"/>
        <v>3.6</v>
      </c>
      <c r="M256">
        <f>IF(AND(ROW()&gt;'Uusi auto'!C$21,ROW()&lt;Z$4),'Uusi auto'!C$7,0)</f>
        <v>0</v>
      </c>
      <c r="N256">
        <f>IF(AND(ROW()&gt;'Uusi auto'!D$21,ROW()&lt;AA$4),'Uusi auto'!D$7,0)</f>
        <v>0</v>
      </c>
      <c r="O256">
        <f>IF(AND(ROW()&gt;'Uusi auto'!E$21,ROW()&lt;AB$4),'Uusi auto'!E$7,0)</f>
        <v>3.6</v>
      </c>
      <c r="P256">
        <f>IF(AND(ROW()&gt;'Uusi auto'!F$21,ROW()&lt;AC$4),'Uusi auto'!F$7,0)</f>
        <v>3.6</v>
      </c>
      <c r="Q256">
        <f t="shared" si="15"/>
        <v>7.2</v>
      </c>
      <c r="S256" cm="1">
        <f t="array" ref="S256">IF(AND($Q256&gt;11,Taulukko2[Kohde]=Aikataulu!M$1),"SKIP",Aikataulu!M256)</f>
        <v>0</v>
      </c>
      <c r="T256" cm="1">
        <f t="array" ref="T256">IF(AND($Q256&gt;11,Taulukko2[Matalin prioriteetti]=Aikataulu!N$1),"SKIP",Aikataulu!N256)</f>
        <v>0</v>
      </c>
      <c r="U256" cm="1">
        <f t="array" ref="U256">IF(AND($Q256&gt;11,Taulukko2[Kohde]=Aikataulu!O$1),"SKIP",Aikataulu!O256)</f>
        <v>3.6</v>
      </c>
      <c r="V256" cm="1">
        <f t="array" ref="V256">IF(AND($Q256&gt;11,Taulukko2[Matalin prioriteetti]=Aikataulu!P$1),"SKIP",Aikataulu!P256)</f>
        <v>3.6</v>
      </c>
      <c r="W256">
        <f t="shared" si="16"/>
        <v>7.2</v>
      </c>
    </row>
    <row r="257" spans="1:23" x14ac:dyDescent="0.35">
      <c r="A257">
        <f>IF(AND(ROW()&gt;'Uusi auto'!C$21,ROW()&lt;'Uusi auto'!C$23),'Uusi auto'!C$7,0)</f>
        <v>0</v>
      </c>
      <c r="B257">
        <f>IF(AND(ROW()&gt;'Uusi auto'!D$21,ROW()&lt;'Uusi auto'!D$23),'Uusi auto'!D$7,0)</f>
        <v>0</v>
      </c>
      <c r="C257">
        <f>IF(AND(ROW()&gt;'Uusi auto'!E$21,ROW()&lt;'Uusi auto'!E$23),'Uusi auto'!E$7,0)</f>
        <v>0</v>
      </c>
      <c r="D257">
        <f>IF(AND(ROW()&gt;'Uusi auto'!F$21,ROW()&lt;'Uusi auto'!F$23),'Uusi auto'!F$7,0)</f>
        <v>3.6</v>
      </c>
      <c r="E257">
        <f t="shared" si="13"/>
        <v>3.6</v>
      </c>
      <c r="G257" cm="1">
        <f t="array" ref="G257">IF(AND($E257&gt;11,Taulukko2[Kohde]=Aikataulu!A$1),"SKIP",Aikataulu!A257)</f>
        <v>0</v>
      </c>
      <c r="H257" cm="1">
        <f t="array" ref="H257">IF(AND($E257&gt;11,Taulukko2[Matalin prioriteetti]=Aikataulu!B$1),"SKIP",Aikataulu!B257)</f>
        <v>0</v>
      </c>
      <c r="I257" cm="1">
        <f t="array" ref="I257">IF(AND($E257&gt;11,Taulukko2[Kohde]=Aikataulu!C$1),"SKIP",Aikataulu!C257)</f>
        <v>0</v>
      </c>
      <c r="J257" cm="1">
        <f t="array" ref="J257">IF(AND($E257&gt;11,Taulukko2[Kohde]=Aikataulu!D$1),"SKIP",Aikataulu!D257)</f>
        <v>3.6</v>
      </c>
      <c r="K257">
        <f t="shared" si="14"/>
        <v>3.6</v>
      </c>
      <c r="M257">
        <f>IF(AND(ROW()&gt;'Uusi auto'!C$21,ROW()&lt;Z$4),'Uusi auto'!C$7,0)</f>
        <v>0</v>
      </c>
      <c r="N257">
        <f>IF(AND(ROW()&gt;'Uusi auto'!D$21,ROW()&lt;AA$4),'Uusi auto'!D$7,0)</f>
        <v>0</v>
      </c>
      <c r="O257">
        <f>IF(AND(ROW()&gt;'Uusi auto'!E$21,ROW()&lt;AB$4),'Uusi auto'!E$7,0)</f>
        <v>3.6</v>
      </c>
      <c r="P257">
        <f>IF(AND(ROW()&gt;'Uusi auto'!F$21,ROW()&lt;AC$4),'Uusi auto'!F$7,0)</f>
        <v>3.6</v>
      </c>
      <c r="Q257">
        <f t="shared" si="15"/>
        <v>7.2</v>
      </c>
      <c r="S257" cm="1">
        <f t="array" ref="S257">IF(AND($Q257&gt;11,Taulukko2[Kohde]=Aikataulu!M$1),"SKIP",Aikataulu!M257)</f>
        <v>0</v>
      </c>
      <c r="T257" cm="1">
        <f t="array" ref="T257">IF(AND($Q257&gt;11,Taulukko2[Matalin prioriteetti]=Aikataulu!N$1),"SKIP",Aikataulu!N257)</f>
        <v>0</v>
      </c>
      <c r="U257" cm="1">
        <f t="array" ref="U257">IF(AND($Q257&gt;11,Taulukko2[Kohde]=Aikataulu!O$1),"SKIP",Aikataulu!O257)</f>
        <v>3.6</v>
      </c>
      <c r="V257" cm="1">
        <f t="array" ref="V257">IF(AND($Q257&gt;11,Taulukko2[Matalin prioriteetti]=Aikataulu!P$1),"SKIP",Aikataulu!P257)</f>
        <v>3.6</v>
      </c>
      <c r="W257">
        <f t="shared" si="16"/>
        <v>7.2</v>
      </c>
    </row>
    <row r="258" spans="1:23" x14ac:dyDescent="0.35">
      <c r="A258">
        <f>IF(AND(ROW()&gt;'Uusi auto'!C$21,ROW()&lt;'Uusi auto'!C$23),'Uusi auto'!C$7,0)</f>
        <v>0</v>
      </c>
      <c r="B258">
        <f>IF(AND(ROW()&gt;'Uusi auto'!D$21,ROW()&lt;'Uusi auto'!D$23),'Uusi auto'!D$7,0)</f>
        <v>0</v>
      </c>
      <c r="C258">
        <f>IF(AND(ROW()&gt;'Uusi auto'!E$21,ROW()&lt;'Uusi auto'!E$23),'Uusi auto'!E$7,0)</f>
        <v>0</v>
      </c>
      <c r="D258">
        <f>IF(AND(ROW()&gt;'Uusi auto'!F$21,ROW()&lt;'Uusi auto'!F$23),'Uusi auto'!F$7,0)</f>
        <v>3.6</v>
      </c>
      <c r="E258">
        <f t="shared" si="13"/>
        <v>3.6</v>
      </c>
      <c r="G258" cm="1">
        <f t="array" ref="G258">IF(AND($E258&gt;11,Taulukko2[Kohde]=Aikataulu!A$1),"SKIP",Aikataulu!A258)</f>
        <v>0</v>
      </c>
      <c r="H258" cm="1">
        <f t="array" ref="H258">IF(AND($E258&gt;11,Taulukko2[Matalin prioriteetti]=Aikataulu!B$1),"SKIP",Aikataulu!B258)</f>
        <v>0</v>
      </c>
      <c r="I258" cm="1">
        <f t="array" ref="I258">IF(AND($E258&gt;11,Taulukko2[Kohde]=Aikataulu!C$1),"SKIP",Aikataulu!C258)</f>
        <v>0</v>
      </c>
      <c r="J258" cm="1">
        <f t="array" ref="J258">IF(AND($E258&gt;11,Taulukko2[Kohde]=Aikataulu!D$1),"SKIP",Aikataulu!D258)</f>
        <v>3.6</v>
      </c>
      <c r="K258">
        <f t="shared" si="14"/>
        <v>3.6</v>
      </c>
      <c r="M258">
        <f>IF(AND(ROW()&gt;'Uusi auto'!C$21,ROW()&lt;Z$4),'Uusi auto'!C$7,0)</f>
        <v>0</v>
      </c>
      <c r="N258">
        <f>IF(AND(ROW()&gt;'Uusi auto'!D$21,ROW()&lt;AA$4),'Uusi auto'!D$7,0)</f>
        <v>0</v>
      </c>
      <c r="O258">
        <f>IF(AND(ROW()&gt;'Uusi auto'!E$21,ROW()&lt;AB$4),'Uusi auto'!E$7,0)</f>
        <v>3.6</v>
      </c>
      <c r="P258">
        <f>IF(AND(ROW()&gt;'Uusi auto'!F$21,ROW()&lt;AC$4),'Uusi auto'!F$7,0)</f>
        <v>3.6</v>
      </c>
      <c r="Q258">
        <f t="shared" si="15"/>
        <v>7.2</v>
      </c>
      <c r="S258" cm="1">
        <f t="array" ref="S258">IF(AND($Q258&gt;11,Taulukko2[Kohde]=Aikataulu!M$1),"SKIP",Aikataulu!M258)</f>
        <v>0</v>
      </c>
      <c r="T258" cm="1">
        <f t="array" ref="T258">IF(AND($Q258&gt;11,Taulukko2[Matalin prioriteetti]=Aikataulu!N$1),"SKIP",Aikataulu!N258)</f>
        <v>0</v>
      </c>
      <c r="U258" cm="1">
        <f t="array" ref="U258">IF(AND($Q258&gt;11,Taulukko2[Kohde]=Aikataulu!O$1),"SKIP",Aikataulu!O258)</f>
        <v>3.6</v>
      </c>
      <c r="V258" cm="1">
        <f t="array" ref="V258">IF(AND($Q258&gt;11,Taulukko2[Matalin prioriteetti]=Aikataulu!P$1),"SKIP",Aikataulu!P258)</f>
        <v>3.6</v>
      </c>
      <c r="W258">
        <f t="shared" si="16"/>
        <v>7.2</v>
      </c>
    </row>
    <row r="259" spans="1:23" x14ac:dyDescent="0.35">
      <c r="A259">
        <f>IF(AND(ROW()&gt;'Uusi auto'!C$21,ROW()&lt;'Uusi auto'!C$23),'Uusi auto'!C$7,0)</f>
        <v>0</v>
      </c>
      <c r="B259">
        <f>IF(AND(ROW()&gt;'Uusi auto'!D$21,ROW()&lt;'Uusi auto'!D$23),'Uusi auto'!D$7,0)</f>
        <v>0</v>
      </c>
      <c r="C259">
        <f>IF(AND(ROW()&gt;'Uusi auto'!E$21,ROW()&lt;'Uusi auto'!E$23),'Uusi auto'!E$7,0)</f>
        <v>0</v>
      </c>
      <c r="D259">
        <f>IF(AND(ROW()&gt;'Uusi auto'!F$21,ROW()&lt;'Uusi auto'!F$23),'Uusi auto'!F$7,0)</f>
        <v>3.6</v>
      </c>
      <c r="E259">
        <f t="shared" ref="E259:E322" si="17">SUM(A259:D259)</f>
        <v>3.6</v>
      </c>
      <c r="G259" cm="1">
        <f t="array" ref="G259">IF(AND($E259&gt;11,Taulukko2[Kohde]=Aikataulu!A$1),"SKIP",Aikataulu!A259)</f>
        <v>0</v>
      </c>
      <c r="H259" cm="1">
        <f t="array" ref="H259">IF(AND($E259&gt;11,Taulukko2[Matalin prioriteetti]=Aikataulu!B$1),"SKIP",Aikataulu!B259)</f>
        <v>0</v>
      </c>
      <c r="I259" cm="1">
        <f t="array" ref="I259">IF(AND($E259&gt;11,Taulukko2[Kohde]=Aikataulu!C$1),"SKIP",Aikataulu!C259)</f>
        <v>0</v>
      </c>
      <c r="J259" cm="1">
        <f t="array" ref="J259">IF(AND($E259&gt;11,Taulukko2[Kohde]=Aikataulu!D$1),"SKIP",Aikataulu!D259)</f>
        <v>3.6</v>
      </c>
      <c r="K259">
        <f t="shared" ref="K259:K322" si="18">SUM(G259:J259)</f>
        <v>3.6</v>
      </c>
      <c r="M259">
        <f>IF(AND(ROW()&gt;'Uusi auto'!C$21,ROW()&lt;Z$4),'Uusi auto'!C$7,0)</f>
        <v>0</v>
      </c>
      <c r="N259">
        <f>IF(AND(ROW()&gt;'Uusi auto'!D$21,ROW()&lt;AA$4),'Uusi auto'!D$7,0)</f>
        <v>0</v>
      </c>
      <c r="O259">
        <f>IF(AND(ROW()&gt;'Uusi auto'!E$21,ROW()&lt;AB$4),'Uusi auto'!E$7,0)</f>
        <v>3.6</v>
      </c>
      <c r="P259">
        <f>IF(AND(ROW()&gt;'Uusi auto'!F$21,ROW()&lt;AC$4),'Uusi auto'!F$7,0)</f>
        <v>3.6</v>
      </c>
      <c r="Q259">
        <f t="shared" ref="Q259:Q322" si="19">SUM(M259:P259)</f>
        <v>7.2</v>
      </c>
      <c r="S259" cm="1">
        <f t="array" ref="S259">IF(AND($Q259&gt;11,Taulukko2[Kohde]=Aikataulu!M$1),"SKIP",Aikataulu!M259)</f>
        <v>0</v>
      </c>
      <c r="T259" cm="1">
        <f t="array" ref="T259">IF(AND($Q259&gt;11,Taulukko2[Matalin prioriteetti]=Aikataulu!N$1),"SKIP",Aikataulu!N259)</f>
        <v>0</v>
      </c>
      <c r="U259" cm="1">
        <f t="array" ref="U259">IF(AND($Q259&gt;11,Taulukko2[Kohde]=Aikataulu!O$1),"SKIP",Aikataulu!O259)</f>
        <v>3.6</v>
      </c>
      <c r="V259" cm="1">
        <f t="array" ref="V259">IF(AND($Q259&gt;11,Taulukko2[Matalin prioriteetti]=Aikataulu!P$1),"SKIP",Aikataulu!P259)</f>
        <v>3.6</v>
      </c>
      <c r="W259">
        <f t="shared" ref="W259:W322" si="20">SUM(S259:V259)</f>
        <v>7.2</v>
      </c>
    </row>
    <row r="260" spans="1:23" x14ac:dyDescent="0.35">
      <c r="A260">
        <f>IF(AND(ROW()&gt;'Uusi auto'!C$21,ROW()&lt;'Uusi auto'!C$23),'Uusi auto'!C$7,0)</f>
        <v>0</v>
      </c>
      <c r="B260">
        <f>IF(AND(ROW()&gt;'Uusi auto'!D$21,ROW()&lt;'Uusi auto'!D$23),'Uusi auto'!D$7,0)</f>
        <v>0</v>
      </c>
      <c r="C260">
        <f>IF(AND(ROW()&gt;'Uusi auto'!E$21,ROW()&lt;'Uusi auto'!E$23),'Uusi auto'!E$7,0)</f>
        <v>0</v>
      </c>
      <c r="D260">
        <f>IF(AND(ROW()&gt;'Uusi auto'!F$21,ROW()&lt;'Uusi auto'!F$23),'Uusi auto'!F$7,0)</f>
        <v>3.6</v>
      </c>
      <c r="E260">
        <f t="shared" si="17"/>
        <v>3.6</v>
      </c>
      <c r="G260" cm="1">
        <f t="array" ref="G260">IF(AND($E260&gt;11,Taulukko2[Kohde]=Aikataulu!A$1),"SKIP",Aikataulu!A260)</f>
        <v>0</v>
      </c>
      <c r="H260" cm="1">
        <f t="array" ref="H260">IF(AND($E260&gt;11,Taulukko2[Matalin prioriteetti]=Aikataulu!B$1),"SKIP",Aikataulu!B260)</f>
        <v>0</v>
      </c>
      <c r="I260" cm="1">
        <f t="array" ref="I260">IF(AND($E260&gt;11,Taulukko2[Kohde]=Aikataulu!C$1),"SKIP",Aikataulu!C260)</f>
        <v>0</v>
      </c>
      <c r="J260" cm="1">
        <f t="array" ref="J260">IF(AND($E260&gt;11,Taulukko2[Kohde]=Aikataulu!D$1),"SKIP",Aikataulu!D260)</f>
        <v>3.6</v>
      </c>
      <c r="K260">
        <f t="shared" si="18"/>
        <v>3.6</v>
      </c>
      <c r="M260">
        <f>IF(AND(ROW()&gt;'Uusi auto'!C$21,ROW()&lt;Z$4),'Uusi auto'!C$7,0)</f>
        <v>0</v>
      </c>
      <c r="N260">
        <f>IF(AND(ROW()&gt;'Uusi auto'!D$21,ROW()&lt;AA$4),'Uusi auto'!D$7,0)</f>
        <v>0</v>
      </c>
      <c r="O260">
        <f>IF(AND(ROW()&gt;'Uusi auto'!E$21,ROW()&lt;AB$4),'Uusi auto'!E$7,0)</f>
        <v>3.6</v>
      </c>
      <c r="P260">
        <f>IF(AND(ROW()&gt;'Uusi auto'!F$21,ROW()&lt;AC$4),'Uusi auto'!F$7,0)</f>
        <v>3.6</v>
      </c>
      <c r="Q260">
        <f t="shared" si="19"/>
        <v>7.2</v>
      </c>
      <c r="S260" cm="1">
        <f t="array" ref="S260">IF(AND($Q260&gt;11,Taulukko2[Kohde]=Aikataulu!M$1),"SKIP",Aikataulu!M260)</f>
        <v>0</v>
      </c>
      <c r="T260" cm="1">
        <f t="array" ref="T260">IF(AND($Q260&gt;11,Taulukko2[Matalin prioriteetti]=Aikataulu!N$1),"SKIP",Aikataulu!N260)</f>
        <v>0</v>
      </c>
      <c r="U260" cm="1">
        <f t="array" ref="U260">IF(AND($Q260&gt;11,Taulukko2[Kohde]=Aikataulu!O$1),"SKIP",Aikataulu!O260)</f>
        <v>3.6</v>
      </c>
      <c r="V260" cm="1">
        <f t="array" ref="V260">IF(AND($Q260&gt;11,Taulukko2[Matalin prioriteetti]=Aikataulu!P$1),"SKIP",Aikataulu!P260)</f>
        <v>3.6</v>
      </c>
      <c r="W260">
        <f t="shared" si="20"/>
        <v>7.2</v>
      </c>
    </row>
    <row r="261" spans="1:23" x14ac:dyDescent="0.35">
      <c r="A261">
        <f>IF(AND(ROW()&gt;'Uusi auto'!C$21,ROW()&lt;'Uusi auto'!C$23),'Uusi auto'!C$7,0)</f>
        <v>0</v>
      </c>
      <c r="B261">
        <f>IF(AND(ROW()&gt;'Uusi auto'!D$21,ROW()&lt;'Uusi auto'!D$23),'Uusi auto'!D$7,0)</f>
        <v>0</v>
      </c>
      <c r="C261">
        <f>IF(AND(ROW()&gt;'Uusi auto'!E$21,ROW()&lt;'Uusi auto'!E$23),'Uusi auto'!E$7,0)</f>
        <v>0</v>
      </c>
      <c r="D261">
        <f>IF(AND(ROW()&gt;'Uusi auto'!F$21,ROW()&lt;'Uusi auto'!F$23),'Uusi auto'!F$7,0)</f>
        <v>3.6</v>
      </c>
      <c r="E261">
        <f t="shared" si="17"/>
        <v>3.6</v>
      </c>
      <c r="G261" cm="1">
        <f t="array" ref="G261">IF(AND($E261&gt;11,Taulukko2[Kohde]=Aikataulu!A$1),"SKIP",Aikataulu!A261)</f>
        <v>0</v>
      </c>
      <c r="H261" cm="1">
        <f t="array" ref="H261">IF(AND($E261&gt;11,Taulukko2[Matalin prioriteetti]=Aikataulu!B$1),"SKIP",Aikataulu!B261)</f>
        <v>0</v>
      </c>
      <c r="I261" cm="1">
        <f t="array" ref="I261">IF(AND($E261&gt;11,Taulukko2[Kohde]=Aikataulu!C$1),"SKIP",Aikataulu!C261)</f>
        <v>0</v>
      </c>
      <c r="J261" cm="1">
        <f t="array" ref="J261">IF(AND($E261&gt;11,Taulukko2[Kohde]=Aikataulu!D$1),"SKIP",Aikataulu!D261)</f>
        <v>3.6</v>
      </c>
      <c r="K261">
        <f t="shared" si="18"/>
        <v>3.6</v>
      </c>
      <c r="M261">
        <f>IF(AND(ROW()&gt;'Uusi auto'!C$21,ROW()&lt;Z$4),'Uusi auto'!C$7,0)</f>
        <v>0</v>
      </c>
      <c r="N261">
        <f>IF(AND(ROW()&gt;'Uusi auto'!D$21,ROW()&lt;AA$4),'Uusi auto'!D$7,0)</f>
        <v>0</v>
      </c>
      <c r="O261">
        <f>IF(AND(ROW()&gt;'Uusi auto'!E$21,ROW()&lt;AB$4),'Uusi auto'!E$7,0)</f>
        <v>3.6</v>
      </c>
      <c r="P261">
        <f>IF(AND(ROW()&gt;'Uusi auto'!F$21,ROW()&lt;AC$4),'Uusi auto'!F$7,0)</f>
        <v>3.6</v>
      </c>
      <c r="Q261">
        <f t="shared" si="19"/>
        <v>7.2</v>
      </c>
      <c r="S261" cm="1">
        <f t="array" ref="S261">IF(AND($Q261&gt;11,Taulukko2[Kohde]=Aikataulu!M$1),"SKIP",Aikataulu!M261)</f>
        <v>0</v>
      </c>
      <c r="T261" cm="1">
        <f t="array" ref="T261">IF(AND($Q261&gt;11,Taulukko2[Matalin prioriteetti]=Aikataulu!N$1),"SKIP",Aikataulu!N261)</f>
        <v>0</v>
      </c>
      <c r="U261" cm="1">
        <f t="array" ref="U261">IF(AND($Q261&gt;11,Taulukko2[Kohde]=Aikataulu!O$1),"SKIP",Aikataulu!O261)</f>
        <v>3.6</v>
      </c>
      <c r="V261" cm="1">
        <f t="array" ref="V261">IF(AND($Q261&gt;11,Taulukko2[Matalin prioriteetti]=Aikataulu!P$1),"SKIP",Aikataulu!P261)</f>
        <v>3.6</v>
      </c>
      <c r="W261">
        <f t="shared" si="20"/>
        <v>7.2</v>
      </c>
    </row>
    <row r="262" spans="1:23" x14ac:dyDescent="0.35">
      <c r="A262">
        <f>IF(AND(ROW()&gt;'Uusi auto'!C$21,ROW()&lt;'Uusi auto'!C$23),'Uusi auto'!C$7,0)</f>
        <v>0</v>
      </c>
      <c r="B262">
        <f>IF(AND(ROW()&gt;'Uusi auto'!D$21,ROW()&lt;'Uusi auto'!D$23),'Uusi auto'!D$7,0)</f>
        <v>0</v>
      </c>
      <c r="C262">
        <f>IF(AND(ROW()&gt;'Uusi auto'!E$21,ROW()&lt;'Uusi auto'!E$23),'Uusi auto'!E$7,0)</f>
        <v>0</v>
      </c>
      <c r="D262">
        <f>IF(AND(ROW()&gt;'Uusi auto'!F$21,ROW()&lt;'Uusi auto'!F$23),'Uusi auto'!F$7,0)</f>
        <v>3.6</v>
      </c>
      <c r="E262">
        <f t="shared" si="17"/>
        <v>3.6</v>
      </c>
      <c r="G262" cm="1">
        <f t="array" ref="G262">IF(AND($E262&gt;11,Taulukko2[Kohde]=Aikataulu!A$1),"SKIP",Aikataulu!A262)</f>
        <v>0</v>
      </c>
      <c r="H262" cm="1">
        <f t="array" ref="H262">IF(AND($E262&gt;11,Taulukko2[Matalin prioriteetti]=Aikataulu!B$1),"SKIP",Aikataulu!B262)</f>
        <v>0</v>
      </c>
      <c r="I262" cm="1">
        <f t="array" ref="I262">IF(AND($E262&gt;11,Taulukko2[Kohde]=Aikataulu!C$1),"SKIP",Aikataulu!C262)</f>
        <v>0</v>
      </c>
      <c r="J262" cm="1">
        <f t="array" ref="J262">IF(AND($E262&gt;11,Taulukko2[Kohde]=Aikataulu!D$1),"SKIP",Aikataulu!D262)</f>
        <v>3.6</v>
      </c>
      <c r="K262">
        <f t="shared" si="18"/>
        <v>3.6</v>
      </c>
      <c r="M262">
        <f>IF(AND(ROW()&gt;'Uusi auto'!C$21,ROW()&lt;Z$4),'Uusi auto'!C$7,0)</f>
        <v>0</v>
      </c>
      <c r="N262">
        <f>IF(AND(ROW()&gt;'Uusi auto'!D$21,ROW()&lt;AA$4),'Uusi auto'!D$7,0)</f>
        <v>0</v>
      </c>
      <c r="O262">
        <f>IF(AND(ROW()&gt;'Uusi auto'!E$21,ROW()&lt;AB$4),'Uusi auto'!E$7,0)</f>
        <v>3.6</v>
      </c>
      <c r="P262">
        <f>IF(AND(ROW()&gt;'Uusi auto'!F$21,ROW()&lt;AC$4),'Uusi auto'!F$7,0)</f>
        <v>3.6</v>
      </c>
      <c r="Q262">
        <f t="shared" si="19"/>
        <v>7.2</v>
      </c>
      <c r="S262" cm="1">
        <f t="array" ref="S262">IF(AND($Q262&gt;11,Taulukko2[Kohde]=Aikataulu!M$1),"SKIP",Aikataulu!M262)</f>
        <v>0</v>
      </c>
      <c r="T262" cm="1">
        <f t="array" ref="T262">IF(AND($Q262&gt;11,Taulukko2[Matalin prioriteetti]=Aikataulu!N$1),"SKIP",Aikataulu!N262)</f>
        <v>0</v>
      </c>
      <c r="U262" cm="1">
        <f t="array" ref="U262">IF(AND($Q262&gt;11,Taulukko2[Kohde]=Aikataulu!O$1),"SKIP",Aikataulu!O262)</f>
        <v>3.6</v>
      </c>
      <c r="V262" cm="1">
        <f t="array" ref="V262">IF(AND($Q262&gt;11,Taulukko2[Matalin prioriteetti]=Aikataulu!P$1),"SKIP",Aikataulu!P262)</f>
        <v>3.6</v>
      </c>
      <c r="W262">
        <f t="shared" si="20"/>
        <v>7.2</v>
      </c>
    </row>
    <row r="263" spans="1:23" x14ac:dyDescent="0.35">
      <c r="A263">
        <f>IF(AND(ROW()&gt;'Uusi auto'!C$21,ROW()&lt;'Uusi auto'!C$23),'Uusi auto'!C$7,0)</f>
        <v>0</v>
      </c>
      <c r="B263">
        <f>IF(AND(ROW()&gt;'Uusi auto'!D$21,ROW()&lt;'Uusi auto'!D$23),'Uusi auto'!D$7,0)</f>
        <v>0</v>
      </c>
      <c r="C263">
        <f>IF(AND(ROW()&gt;'Uusi auto'!E$21,ROW()&lt;'Uusi auto'!E$23),'Uusi auto'!E$7,0)</f>
        <v>0</v>
      </c>
      <c r="D263">
        <f>IF(AND(ROW()&gt;'Uusi auto'!F$21,ROW()&lt;'Uusi auto'!F$23),'Uusi auto'!F$7,0)</f>
        <v>3.6</v>
      </c>
      <c r="E263">
        <f t="shared" si="17"/>
        <v>3.6</v>
      </c>
      <c r="G263" cm="1">
        <f t="array" ref="G263">IF(AND($E263&gt;11,Taulukko2[Kohde]=Aikataulu!A$1),"SKIP",Aikataulu!A263)</f>
        <v>0</v>
      </c>
      <c r="H263" cm="1">
        <f t="array" ref="H263">IF(AND($E263&gt;11,Taulukko2[Matalin prioriteetti]=Aikataulu!B$1),"SKIP",Aikataulu!B263)</f>
        <v>0</v>
      </c>
      <c r="I263" cm="1">
        <f t="array" ref="I263">IF(AND($E263&gt;11,Taulukko2[Kohde]=Aikataulu!C$1),"SKIP",Aikataulu!C263)</f>
        <v>0</v>
      </c>
      <c r="J263" cm="1">
        <f t="array" ref="J263">IF(AND($E263&gt;11,Taulukko2[Kohde]=Aikataulu!D$1),"SKIP",Aikataulu!D263)</f>
        <v>3.6</v>
      </c>
      <c r="K263">
        <f t="shared" si="18"/>
        <v>3.6</v>
      </c>
      <c r="M263">
        <f>IF(AND(ROW()&gt;'Uusi auto'!C$21,ROW()&lt;Z$4),'Uusi auto'!C$7,0)</f>
        <v>0</v>
      </c>
      <c r="N263">
        <f>IF(AND(ROW()&gt;'Uusi auto'!D$21,ROW()&lt;AA$4),'Uusi auto'!D$7,0)</f>
        <v>0</v>
      </c>
      <c r="O263">
        <f>IF(AND(ROW()&gt;'Uusi auto'!E$21,ROW()&lt;AB$4),'Uusi auto'!E$7,0)</f>
        <v>3.6</v>
      </c>
      <c r="P263">
        <f>IF(AND(ROW()&gt;'Uusi auto'!F$21,ROW()&lt;AC$4),'Uusi auto'!F$7,0)</f>
        <v>3.6</v>
      </c>
      <c r="Q263">
        <f t="shared" si="19"/>
        <v>7.2</v>
      </c>
      <c r="S263" cm="1">
        <f t="array" ref="S263">IF(AND($Q263&gt;11,Taulukko2[Kohde]=Aikataulu!M$1),"SKIP",Aikataulu!M263)</f>
        <v>0</v>
      </c>
      <c r="T263" cm="1">
        <f t="array" ref="T263">IF(AND($Q263&gt;11,Taulukko2[Matalin prioriteetti]=Aikataulu!N$1),"SKIP",Aikataulu!N263)</f>
        <v>0</v>
      </c>
      <c r="U263" cm="1">
        <f t="array" ref="U263">IF(AND($Q263&gt;11,Taulukko2[Kohde]=Aikataulu!O$1),"SKIP",Aikataulu!O263)</f>
        <v>3.6</v>
      </c>
      <c r="V263" cm="1">
        <f t="array" ref="V263">IF(AND($Q263&gt;11,Taulukko2[Matalin prioriteetti]=Aikataulu!P$1),"SKIP",Aikataulu!P263)</f>
        <v>3.6</v>
      </c>
      <c r="W263">
        <f t="shared" si="20"/>
        <v>7.2</v>
      </c>
    </row>
    <row r="264" spans="1:23" x14ac:dyDescent="0.35">
      <c r="A264">
        <f>IF(AND(ROW()&gt;'Uusi auto'!C$21,ROW()&lt;'Uusi auto'!C$23),'Uusi auto'!C$7,0)</f>
        <v>0</v>
      </c>
      <c r="B264">
        <f>IF(AND(ROW()&gt;'Uusi auto'!D$21,ROW()&lt;'Uusi auto'!D$23),'Uusi auto'!D$7,0)</f>
        <v>0</v>
      </c>
      <c r="C264">
        <f>IF(AND(ROW()&gt;'Uusi auto'!E$21,ROW()&lt;'Uusi auto'!E$23),'Uusi auto'!E$7,0)</f>
        <v>0</v>
      </c>
      <c r="D264">
        <f>IF(AND(ROW()&gt;'Uusi auto'!F$21,ROW()&lt;'Uusi auto'!F$23),'Uusi auto'!F$7,0)</f>
        <v>0</v>
      </c>
      <c r="E264">
        <f t="shared" si="17"/>
        <v>0</v>
      </c>
      <c r="G264" cm="1">
        <f t="array" ref="G264">IF(AND($E264&gt;11,Taulukko2[Kohde]=Aikataulu!A$1),"SKIP",Aikataulu!A264)</f>
        <v>0</v>
      </c>
      <c r="H264" cm="1">
        <f t="array" ref="H264">IF(AND($E264&gt;11,Taulukko2[Matalin prioriteetti]=Aikataulu!B$1),"SKIP",Aikataulu!B264)</f>
        <v>0</v>
      </c>
      <c r="I264" cm="1">
        <f t="array" ref="I264">IF(AND($E264&gt;11,Taulukko2[Kohde]=Aikataulu!C$1),"SKIP",Aikataulu!C264)</f>
        <v>0</v>
      </c>
      <c r="J264" cm="1">
        <f t="array" ref="J264">IF(AND($E264&gt;11,Taulukko2[Kohde]=Aikataulu!D$1),"SKIP",Aikataulu!D264)</f>
        <v>0</v>
      </c>
      <c r="K264">
        <f t="shared" si="18"/>
        <v>0</v>
      </c>
      <c r="M264">
        <f>IF(AND(ROW()&gt;'Uusi auto'!C$21,ROW()&lt;Z$4),'Uusi auto'!C$7,0)</f>
        <v>0</v>
      </c>
      <c r="N264">
        <f>IF(AND(ROW()&gt;'Uusi auto'!D$21,ROW()&lt;AA$4),'Uusi auto'!D$7,0)</f>
        <v>0</v>
      </c>
      <c r="O264">
        <f>IF(AND(ROW()&gt;'Uusi auto'!E$21,ROW()&lt;AB$4),'Uusi auto'!E$7,0)</f>
        <v>3.6</v>
      </c>
      <c r="P264">
        <f>IF(AND(ROW()&gt;'Uusi auto'!F$21,ROW()&lt;AC$4),'Uusi auto'!F$7,0)</f>
        <v>0</v>
      </c>
      <c r="Q264">
        <f t="shared" si="19"/>
        <v>3.6</v>
      </c>
      <c r="S264" cm="1">
        <f t="array" ref="S264">IF(AND($Q264&gt;11,Taulukko2[Kohde]=Aikataulu!M$1),"SKIP",Aikataulu!M264)</f>
        <v>0</v>
      </c>
      <c r="T264" cm="1">
        <f t="array" ref="T264">IF(AND($Q264&gt;11,Taulukko2[Matalin prioriteetti]=Aikataulu!N$1),"SKIP",Aikataulu!N264)</f>
        <v>0</v>
      </c>
      <c r="U264" cm="1">
        <f t="array" ref="U264">IF(AND($Q264&gt;11,Taulukko2[Kohde]=Aikataulu!O$1),"SKIP",Aikataulu!O264)</f>
        <v>3.6</v>
      </c>
      <c r="V264" cm="1">
        <f t="array" ref="V264">IF(AND($Q264&gt;11,Taulukko2[Matalin prioriteetti]=Aikataulu!P$1),"SKIP",Aikataulu!P264)</f>
        <v>0</v>
      </c>
      <c r="W264">
        <f t="shared" si="20"/>
        <v>3.6</v>
      </c>
    </row>
    <row r="265" spans="1:23" x14ac:dyDescent="0.35">
      <c r="A265">
        <f>IF(AND(ROW()&gt;'Uusi auto'!C$21,ROW()&lt;'Uusi auto'!C$23),'Uusi auto'!C$7,0)</f>
        <v>0</v>
      </c>
      <c r="B265">
        <f>IF(AND(ROW()&gt;'Uusi auto'!D$21,ROW()&lt;'Uusi auto'!D$23),'Uusi auto'!D$7,0)</f>
        <v>0</v>
      </c>
      <c r="C265">
        <f>IF(AND(ROW()&gt;'Uusi auto'!E$21,ROW()&lt;'Uusi auto'!E$23),'Uusi auto'!E$7,0)</f>
        <v>0</v>
      </c>
      <c r="D265">
        <f>IF(AND(ROW()&gt;'Uusi auto'!F$21,ROW()&lt;'Uusi auto'!F$23),'Uusi auto'!F$7,0)</f>
        <v>0</v>
      </c>
      <c r="E265">
        <f t="shared" si="17"/>
        <v>0</v>
      </c>
      <c r="G265" cm="1">
        <f t="array" ref="G265">IF(AND($E265&gt;11,Taulukko2[Kohde]=Aikataulu!A$1),"SKIP",Aikataulu!A265)</f>
        <v>0</v>
      </c>
      <c r="H265" cm="1">
        <f t="array" ref="H265">IF(AND($E265&gt;11,Taulukko2[Matalin prioriteetti]=Aikataulu!B$1),"SKIP",Aikataulu!B265)</f>
        <v>0</v>
      </c>
      <c r="I265" cm="1">
        <f t="array" ref="I265">IF(AND($E265&gt;11,Taulukko2[Kohde]=Aikataulu!C$1),"SKIP",Aikataulu!C265)</f>
        <v>0</v>
      </c>
      <c r="J265" cm="1">
        <f t="array" ref="J265">IF(AND($E265&gt;11,Taulukko2[Kohde]=Aikataulu!D$1),"SKIP",Aikataulu!D265)</f>
        <v>0</v>
      </c>
      <c r="K265">
        <f t="shared" si="18"/>
        <v>0</v>
      </c>
      <c r="M265">
        <f>IF(AND(ROW()&gt;'Uusi auto'!C$21,ROW()&lt;Z$4),'Uusi auto'!C$7,0)</f>
        <v>0</v>
      </c>
      <c r="N265">
        <f>IF(AND(ROW()&gt;'Uusi auto'!D$21,ROW()&lt;AA$4),'Uusi auto'!D$7,0)</f>
        <v>0</v>
      </c>
      <c r="O265">
        <f>IF(AND(ROW()&gt;'Uusi auto'!E$21,ROW()&lt;AB$4),'Uusi auto'!E$7,0)</f>
        <v>0</v>
      </c>
      <c r="P265">
        <f>IF(AND(ROW()&gt;'Uusi auto'!F$21,ROW()&lt;AC$4),'Uusi auto'!F$7,0)</f>
        <v>0</v>
      </c>
      <c r="Q265">
        <f t="shared" si="19"/>
        <v>0</v>
      </c>
      <c r="S265" cm="1">
        <f t="array" ref="S265">IF(AND($Q265&gt;11,Taulukko2[Kohde]=Aikataulu!M$1),"SKIP",Aikataulu!M265)</f>
        <v>0</v>
      </c>
      <c r="T265" cm="1">
        <f t="array" ref="T265">IF(AND($Q265&gt;11,Taulukko2[Matalin prioriteetti]=Aikataulu!N$1),"SKIP",Aikataulu!N265)</f>
        <v>0</v>
      </c>
      <c r="U265" cm="1">
        <f t="array" ref="U265">IF(AND($Q265&gt;11,Taulukko2[Kohde]=Aikataulu!O$1),"SKIP",Aikataulu!O265)</f>
        <v>0</v>
      </c>
      <c r="V265" cm="1">
        <f t="array" ref="V265">IF(AND($Q265&gt;11,Taulukko2[Matalin prioriteetti]=Aikataulu!P$1),"SKIP",Aikataulu!P265)</f>
        <v>0</v>
      </c>
      <c r="W265">
        <f t="shared" si="20"/>
        <v>0</v>
      </c>
    </row>
    <row r="266" spans="1:23" x14ac:dyDescent="0.35">
      <c r="A266">
        <f>IF(AND(ROW()&gt;'Uusi auto'!C$21,ROW()&lt;'Uusi auto'!C$23),'Uusi auto'!C$7,0)</f>
        <v>0</v>
      </c>
      <c r="B266">
        <f>IF(AND(ROW()&gt;'Uusi auto'!D$21,ROW()&lt;'Uusi auto'!D$23),'Uusi auto'!D$7,0)</f>
        <v>0</v>
      </c>
      <c r="C266">
        <f>IF(AND(ROW()&gt;'Uusi auto'!E$21,ROW()&lt;'Uusi auto'!E$23),'Uusi auto'!E$7,0)</f>
        <v>0</v>
      </c>
      <c r="D266">
        <f>IF(AND(ROW()&gt;'Uusi auto'!F$21,ROW()&lt;'Uusi auto'!F$23),'Uusi auto'!F$7,0)</f>
        <v>0</v>
      </c>
      <c r="E266">
        <f t="shared" si="17"/>
        <v>0</v>
      </c>
      <c r="G266" cm="1">
        <f t="array" ref="G266">IF(AND($E266&gt;11,Taulukko2[Kohde]=Aikataulu!A$1),"SKIP",Aikataulu!A266)</f>
        <v>0</v>
      </c>
      <c r="H266" cm="1">
        <f t="array" ref="H266">IF(AND($E266&gt;11,Taulukko2[Matalin prioriteetti]=Aikataulu!B$1),"SKIP",Aikataulu!B266)</f>
        <v>0</v>
      </c>
      <c r="I266" cm="1">
        <f t="array" ref="I266">IF(AND($E266&gt;11,Taulukko2[Kohde]=Aikataulu!C$1),"SKIP",Aikataulu!C266)</f>
        <v>0</v>
      </c>
      <c r="J266" cm="1">
        <f t="array" ref="J266">IF(AND($E266&gt;11,Taulukko2[Kohde]=Aikataulu!D$1),"SKIP",Aikataulu!D266)</f>
        <v>0</v>
      </c>
      <c r="K266">
        <f t="shared" si="18"/>
        <v>0</v>
      </c>
      <c r="M266">
        <f>IF(AND(ROW()&gt;'Uusi auto'!C$21,ROW()&lt;Z$4),'Uusi auto'!C$7,0)</f>
        <v>0</v>
      </c>
      <c r="N266">
        <f>IF(AND(ROW()&gt;'Uusi auto'!D$21,ROW()&lt;AA$4),'Uusi auto'!D$7,0)</f>
        <v>0</v>
      </c>
      <c r="O266">
        <f>IF(AND(ROW()&gt;'Uusi auto'!E$21,ROW()&lt;AB$4),'Uusi auto'!E$7,0)</f>
        <v>0</v>
      </c>
      <c r="P266">
        <f>IF(AND(ROW()&gt;'Uusi auto'!F$21,ROW()&lt;AC$4),'Uusi auto'!F$7,0)</f>
        <v>0</v>
      </c>
      <c r="Q266">
        <f t="shared" si="19"/>
        <v>0</v>
      </c>
      <c r="S266" cm="1">
        <f t="array" ref="S266">IF(AND($Q266&gt;11,Taulukko2[Kohde]=Aikataulu!M$1),"SKIP",Aikataulu!M266)</f>
        <v>0</v>
      </c>
      <c r="T266" cm="1">
        <f t="array" ref="T266">IF(AND($Q266&gt;11,Taulukko2[Matalin prioriteetti]=Aikataulu!N$1),"SKIP",Aikataulu!N266)</f>
        <v>0</v>
      </c>
      <c r="U266" cm="1">
        <f t="array" ref="U266">IF(AND($Q266&gt;11,Taulukko2[Kohde]=Aikataulu!O$1),"SKIP",Aikataulu!O266)</f>
        <v>0</v>
      </c>
      <c r="V266" cm="1">
        <f t="array" ref="V266">IF(AND($Q266&gt;11,Taulukko2[Matalin prioriteetti]=Aikataulu!P$1),"SKIP",Aikataulu!P266)</f>
        <v>0</v>
      </c>
      <c r="W266">
        <f t="shared" si="20"/>
        <v>0</v>
      </c>
    </row>
    <row r="267" spans="1:23" x14ac:dyDescent="0.35">
      <c r="B267">
        <f>IF(AND(ROW()&gt;'Uusi auto'!D$21,ROW()&lt;'Uusi auto'!D$23),'Uusi auto'!D$7,0)</f>
        <v>0</v>
      </c>
      <c r="C267">
        <f>IF(AND(ROW()&gt;'Uusi auto'!E$21,ROW()&lt;'Uusi auto'!E$23),'Uusi auto'!E$7,0)</f>
        <v>0</v>
      </c>
      <c r="E267">
        <f t="shared" si="17"/>
        <v>0</v>
      </c>
      <c r="G267" cm="1">
        <f t="array" ref="G267">IF(AND($E267&gt;11,Taulukko2[Kohde]=Aikataulu!A$1),"SKIP",Aikataulu!A267)</f>
        <v>0</v>
      </c>
      <c r="H267" cm="1">
        <f t="array" ref="H267">IF(AND($E267&gt;11,Taulukko2[Matalin prioriteetti]=Aikataulu!B$1),"SKIP",Aikataulu!B267)</f>
        <v>0</v>
      </c>
      <c r="I267" cm="1">
        <f t="array" ref="I267">IF(AND($E267&gt;11,Taulukko2[Kohde]=Aikataulu!C$1),"SKIP",Aikataulu!C267)</f>
        <v>0</v>
      </c>
      <c r="J267" cm="1">
        <f t="array" ref="J267">IF(AND($E267&gt;11,Taulukko2[Kohde]=Aikataulu!D$1),"SKIP",Aikataulu!D267)</f>
        <v>0</v>
      </c>
      <c r="K267">
        <f t="shared" si="18"/>
        <v>0</v>
      </c>
      <c r="N267">
        <f>IF(AND(ROW()&gt;'Uusi auto'!D$21,ROW()&lt;AA$4),'Uusi auto'!D$7,0)</f>
        <v>0</v>
      </c>
      <c r="O267">
        <f>IF(AND(ROW()&gt;'Uusi auto'!E$21,ROW()&lt;AB$4),'Uusi auto'!E$7,0)</f>
        <v>0</v>
      </c>
      <c r="Q267">
        <f t="shared" si="19"/>
        <v>0</v>
      </c>
      <c r="T267">
        <f>IF(AND(ROW()&gt;'Uusi auto'!J$21,ROW()&lt;AF$4),'Uusi auto'!J$7,0)</f>
        <v>0</v>
      </c>
      <c r="U267">
        <f>IF(AND(ROW()&gt;'Uusi auto'!K$21,ROW()&lt;AG$4),'Uusi auto'!K$7,0)</f>
        <v>0</v>
      </c>
      <c r="W267">
        <f t="shared" si="20"/>
        <v>0</v>
      </c>
    </row>
    <row r="268" spans="1:23" x14ac:dyDescent="0.35">
      <c r="B268">
        <f>IF(AND(ROW()&gt;'Uusi auto'!D$21,ROW()&lt;'Uusi auto'!D$23),'Uusi auto'!D$7,0)</f>
        <v>0</v>
      </c>
      <c r="C268">
        <f>IF(AND(ROW()&gt;'Uusi auto'!E$21,ROW()&lt;'Uusi auto'!E$23),'Uusi auto'!E$7,0)</f>
        <v>0</v>
      </c>
      <c r="E268">
        <f t="shared" si="17"/>
        <v>0</v>
      </c>
      <c r="G268" cm="1">
        <f t="array" ref="G268">IF(AND($E268&gt;11,Taulukko2[Kohde]=Aikataulu!A$1),"SKIP",Aikataulu!A268)</f>
        <v>0</v>
      </c>
      <c r="H268" cm="1">
        <f t="array" ref="H268">IF(AND($E268&gt;11,Taulukko2[Matalin prioriteetti]=Aikataulu!B$1),"SKIP",Aikataulu!B268)</f>
        <v>0</v>
      </c>
      <c r="I268" cm="1">
        <f t="array" ref="I268">IF(AND($E268&gt;11,Taulukko2[Kohde]=Aikataulu!C$1),"SKIP",Aikataulu!C268)</f>
        <v>0</v>
      </c>
      <c r="J268" cm="1">
        <f t="array" ref="J268">IF(AND($E268&gt;11,Taulukko2[Kohde]=Aikataulu!D$1),"SKIP",Aikataulu!D268)</f>
        <v>0</v>
      </c>
      <c r="K268">
        <f t="shared" si="18"/>
        <v>0</v>
      </c>
      <c r="N268">
        <f>IF(AND(ROW()&gt;'Uusi auto'!D$21,ROW()&lt;AA$4),'Uusi auto'!D$7,0)</f>
        <v>0</v>
      </c>
      <c r="O268">
        <f>IF(AND(ROW()&gt;'Uusi auto'!E$21,ROW()&lt;AB$4),'Uusi auto'!E$7,0)</f>
        <v>0</v>
      </c>
      <c r="Q268">
        <f t="shared" si="19"/>
        <v>0</v>
      </c>
      <c r="T268">
        <f>IF(AND(ROW()&gt;'Uusi auto'!J$21,ROW()&lt;AF$4),'Uusi auto'!J$7,0)</f>
        <v>0</v>
      </c>
      <c r="U268">
        <f>IF(AND(ROW()&gt;'Uusi auto'!K$21,ROW()&lt;AG$4),'Uusi auto'!K$7,0)</f>
        <v>0</v>
      </c>
      <c r="W268">
        <f t="shared" si="20"/>
        <v>0</v>
      </c>
    </row>
    <row r="269" spans="1:23" x14ac:dyDescent="0.35">
      <c r="B269">
        <f>IF(AND(ROW()&gt;'Uusi auto'!D$21,ROW()&lt;'Uusi auto'!D$23),'Uusi auto'!D$7,0)</f>
        <v>0</v>
      </c>
      <c r="C269">
        <f>IF(AND(ROW()&gt;'Uusi auto'!E$21,ROW()&lt;'Uusi auto'!E$23),'Uusi auto'!E$7,0)</f>
        <v>0</v>
      </c>
      <c r="E269">
        <f t="shared" si="17"/>
        <v>0</v>
      </c>
      <c r="G269" cm="1">
        <f t="array" ref="G269">IF(AND($E269&gt;11,Taulukko2[Kohde]=Aikataulu!A$1),"SKIP",Aikataulu!A269)</f>
        <v>0</v>
      </c>
      <c r="H269" cm="1">
        <f t="array" ref="H269">IF(AND($E269&gt;11,Taulukko2[Matalin prioriteetti]=Aikataulu!B$1),"SKIP",Aikataulu!B269)</f>
        <v>0</v>
      </c>
      <c r="I269" cm="1">
        <f t="array" ref="I269">IF(AND($E269&gt;11,Taulukko2[Kohde]=Aikataulu!C$1),"SKIP",Aikataulu!C269)</f>
        <v>0</v>
      </c>
      <c r="J269" cm="1">
        <f t="array" ref="J269">IF(AND($E269&gt;11,Taulukko2[Kohde]=Aikataulu!D$1),"SKIP",Aikataulu!D269)</f>
        <v>0</v>
      </c>
      <c r="K269">
        <f t="shared" si="18"/>
        <v>0</v>
      </c>
      <c r="N269">
        <f>IF(AND(ROW()&gt;'Uusi auto'!D$21,ROW()&lt;AA$4),'Uusi auto'!D$7,0)</f>
        <v>0</v>
      </c>
      <c r="O269">
        <f>IF(AND(ROW()&gt;'Uusi auto'!E$21,ROW()&lt;AB$4),'Uusi auto'!E$7,0)</f>
        <v>0</v>
      </c>
      <c r="Q269">
        <f t="shared" si="19"/>
        <v>0</v>
      </c>
      <c r="T269">
        <f>IF(AND(ROW()&gt;'Uusi auto'!J$21,ROW()&lt;AF$4),'Uusi auto'!J$7,0)</f>
        <v>0</v>
      </c>
      <c r="U269">
        <f>IF(AND(ROW()&gt;'Uusi auto'!K$21,ROW()&lt;AG$4),'Uusi auto'!K$7,0)</f>
        <v>0</v>
      </c>
      <c r="W269">
        <f t="shared" si="20"/>
        <v>0</v>
      </c>
    </row>
    <row r="270" spans="1:23" x14ac:dyDescent="0.35">
      <c r="B270">
        <f>IF(AND(ROW()&gt;'Uusi auto'!D$21,ROW()&lt;'Uusi auto'!D$23),'Uusi auto'!D$7,0)</f>
        <v>0</v>
      </c>
      <c r="C270">
        <f>IF(AND(ROW()&gt;'Uusi auto'!E$21,ROW()&lt;'Uusi auto'!E$23),'Uusi auto'!E$7,0)</f>
        <v>0</v>
      </c>
      <c r="E270">
        <f t="shared" si="17"/>
        <v>0</v>
      </c>
      <c r="G270" cm="1">
        <f t="array" ref="G270">IF(AND($E270&gt;11,Taulukko2[Kohde]=Aikataulu!A$1),"SKIP",Aikataulu!A270)</f>
        <v>0</v>
      </c>
      <c r="H270" cm="1">
        <f t="array" ref="H270">IF(AND($E270&gt;11,Taulukko2[Matalin prioriteetti]=Aikataulu!B$1),"SKIP",Aikataulu!B270)</f>
        <v>0</v>
      </c>
      <c r="I270" cm="1">
        <f t="array" ref="I270">IF(AND($E270&gt;11,Taulukko2[Kohde]=Aikataulu!C$1),"SKIP",Aikataulu!C270)</f>
        <v>0</v>
      </c>
      <c r="J270" cm="1">
        <f t="array" ref="J270">IF(AND($E270&gt;11,Taulukko2[Kohde]=Aikataulu!D$1),"SKIP",Aikataulu!D270)</f>
        <v>0</v>
      </c>
      <c r="K270">
        <f t="shared" si="18"/>
        <v>0</v>
      </c>
      <c r="N270">
        <f>IF(AND(ROW()&gt;'Uusi auto'!D$21,ROW()&lt;AA$4),'Uusi auto'!D$7,0)</f>
        <v>0</v>
      </c>
      <c r="O270">
        <f>IF(AND(ROW()&gt;'Uusi auto'!E$21,ROW()&lt;AB$4),'Uusi auto'!E$7,0)</f>
        <v>0</v>
      </c>
      <c r="Q270">
        <f t="shared" si="19"/>
        <v>0</v>
      </c>
      <c r="T270">
        <f>IF(AND(ROW()&gt;'Uusi auto'!J$21,ROW()&lt;AF$4),'Uusi auto'!J$7,0)</f>
        <v>0</v>
      </c>
      <c r="U270">
        <f>IF(AND(ROW()&gt;'Uusi auto'!K$21,ROW()&lt;AG$4),'Uusi auto'!K$7,0)</f>
        <v>0</v>
      </c>
      <c r="W270">
        <f t="shared" si="20"/>
        <v>0</v>
      </c>
    </row>
    <row r="271" spans="1:23" x14ac:dyDescent="0.35">
      <c r="B271">
        <f>IF(AND(ROW()&gt;'Uusi auto'!D$21,ROW()&lt;'Uusi auto'!D$23),'Uusi auto'!D$7,0)</f>
        <v>0</v>
      </c>
      <c r="C271">
        <f>IF(AND(ROW()&gt;'Uusi auto'!E$21,ROW()&lt;'Uusi auto'!E$23),'Uusi auto'!E$7,0)</f>
        <v>0</v>
      </c>
      <c r="E271">
        <f t="shared" si="17"/>
        <v>0</v>
      </c>
      <c r="G271" cm="1">
        <f t="array" ref="G271">IF(AND($E271&gt;11,Taulukko2[Kohde]=Aikataulu!A$1),"SKIP",Aikataulu!A271)</f>
        <v>0</v>
      </c>
      <c r="H271" cm="1">
        <f t="array" ref="H271">IF(AND($E271&gt;11,Taulukko2[Matalin prioriteetti]=Aikataulu!B$1),"SKIP",Aikataulu!B271)</f>
        <v>0</v>
      </c>
      <c r="I271" cm="1">
        <f t="array" ref="I271">IF(AND($E271&gt;11,Taulukko2[Kohde]=Aikataulu!C$1),"SKIP",Aikataulu!C271)</f>
        <v>0</v>
      </c>
      <c r="J271" cm="1">
        <f t="array" ref="J271">IF(AND($E271&gt;11,Taulukko2[Kohde]=Aikataulu!D$1),"SKIP",Aikataulu!D271)</f>
        <v>0</v>
      </c>
      <c r="K271">
        <f t="shared" si="18"/>
        <v>0</v>
      </c>
      <c r="N271">
        <f>IF(AND(ROW()&gt;'Uusi auto'!D$21,ROW()&lt;AA$4),'Uusi auto'!D$7,0)</f>
        <v>0</v>
      </c>
      <c r="O271">
        <f>IF(AND(ROW()&gt;'Uusi auto'!E$21,ROW()&lt;AB$4),'Uusi auto'!E$7,0)</f>
        <v>0</v>
      </c>
      <c r="Q271">
        <f t="shared" si="19"/>
        <v>0</v>
      </c>
      <c r="T271">
        <f>IF(AND(ROW()&gt;'Uusi auto'!J$21,ROW()&lt;AF$4),'Uusi auto'!J$7,0)</f>
        <v>0</v>
      </c>
      <c r="U271">
        <f>IF(AND(ROW()&gt;'Uusi auto'!K$21,ROW()&lt;AG$4),'Uusi auto'!K$7,0)</f>
        <v>0</v>
      </c>
      <c r="W271">
        <f t="shared" si="20"/>
        <v>0</v>
      </c>
    </row>
    <row r="272" spans="1:23" x14ac:dyDescent="0.35">
      <c r="B272">
        <f>IF(AND(ROW()&gt;'Uusi auto'!D$21,ROW()&lt;'Uusi auto'!D$23),'Uusi auto'!D$7,0)</f>
        <v>0</v>
      </c>
      <c r="C272">
        <f>IF(AND(ROW()&gt;'Uusi auto'!E$21,ROW()&lt;'Uusi auto'!E$23),'Uusi auto'!E$7,0)</f>
        <v>0</v>
      </c>
      <c r="E272">
        <f t="shared" si="17"/>
        <v>0</v>
      </c>
      <c r="G272" cm="1">
        <f t="array" ref="G272">IF(AND($E272&gt;11,Taulukko2[Kohde]=Aikataulu!A$1),"SKIP",Aikataulu!A272)</f>
        <v>0</v>
      </c>
      <c r="H272" cm="1">
        <f t="array" ref="H272">IF(AND($E272&gt;11,Taulukko2[Matalin prioriteetti]=Aikataulu!B$1),"SKIP",Aikataulu!B272)</f>
        <v>0</v>
      </c>
      <c r="I272" cm="1">
        <f t="array" ref="I272">IF(AND($E272&gt;11,Taulukko2[Kohde]=Aikataulu!C$1),"SKIP",Aikataulu!C272)</f>
        <v>0</v>
      </c>
      <c r="J272" cm="1">
        <f t="array" ref="J272">IF(AND($E272&gt;11,Taulukko2[Kohde]=Aikataulu!D$1),"SKIP",Aikataulu!D272)</f>
        <v>0</v>
      </c>
      <c r="K272">
        <f t="shared" si="18"/>
        <v>0</v>
      </c>
      <c r="N272">
        <f>IF(AND(ROW()&gt;'Uusi auto'!D$21,ROW()&lt;AA$4),'Uusi auto'!D$7,0)</f>
        <v>0</v>
      </c>
      <c r="O272">
        <f>IF(AND(ROW()&gt;'Uusi auto'!E$21,ROW()&lt;AB$4),'Uusi auto'!E$7,0)</f>
        <v>0</v>
      </c>
      <c r="Q272">
        <f t="shared" si="19"/>
        <v>0</v>
      </c>
      <c r="T272">
        <f>IF(AND(ROW()&gt;'Uusi auto'!J$21,ROW()&lt;AF$4),'Uusi auto'!J$7,0)</f>
        <v>0</v>
      </c>
      <c r="U272">
        <f>IF(AND(ROW()&gt;'Uusi auto'!K$21,ROW()&lt;AG$4),'Uusi auto'!K$7,0)</f>
        <v>0</v>
      </c>
      <c r="W272">
        <f t="shared" si="20"/>
        <v>0</v>
      </c>
    </row>
    <row r="273" spans="2:23" x14ac:dyDescent="0.35">
      <c r="B273">
        <f>IF(AND(ROW()&gt;'Uusi auto'!D$21,ROW()&lt;'Uusi auto'!D$23),'Uusi auto'!D$7,0)</f>
        <v>0</v>
      </c>
      <c r="C273">
        <f>IF(AND(ROW()&gt;'Uusi auto'!E$21,ROW()&lt;'Uusi auto'!E$23),'Uusi auto'!E$7,0)</f>
        <v>0</v>
      </c>
      <c r="E273">
        <f t="shared" si="17"/>
        <v>0</v>
      </c>
      <c r="G273" cm="1">
        <f t="array" ref="G273">IF(AND($E273&gt;11,Taulukko2[Kohde]=Aikataulu!A$1),"SKIP",Aikataulu!A273)</f>
        <v>0</v>
      </c>
      <c r="H273" cm="1">
        <f t="array" ref="H273">IF(AND($E273&gt;11,Taulukko2[Matalin prioriteetti]=Aikataulu!B$1),"SKIP",Aikataulu!B273)</f>
        <v>0</v>
      </c>
      <c r="I273" cm="1">
        <f t="array" ref="I273">IF(AND($E273&gt;11,Taulukko2[Kohde]=Aikataulu!C$1),"SKIP",Aikataulu!C273)</f>
        <v>0</v>
      </c>
      <c r="J273" cm="1">
        <f t="array" ref="J273">IF(AND($E273&gt;11,Taulukko2[Kohde]=Aikataulu!D$1),"SKIP",Aikataulu!D273)</f>
        <v>0</v>
      </c>
      <c r="K273">
        <f t="shared" si="18"/>
        <v>0</v>
      </c>
      <c r="N273">
        <f>IF(AND(ROW()&gt;'Uusi auto'!D$21,ROW()&lt;AA$4),'Uusi auto'!D$7,0)</f>
        <v>0</v>
      </c>
      <c r="O273">
        <f>IF(AND(ROW()&gt;'Uusi auto'!E$21,ROW()&lt;AB$4),'Uusi auto'!E$7,0)</f>
        <v>0</v>
      </c>
      <c r="Q273">
        <f t="shared" si="19"/>
        <v>0</v>
      </c>
      <c r="T273">
        <f>IF(AND(ROW()&gt;'Uusi auto'!J$21,ROW()&lt;AF$4),'Uusi auto'!J$7,0)</f>
        <v>0</v>
      </c>
      <c r="U273">
        <f>IF(AND(ROW()&gt;'Uusi auto'!K$21,ROW()&lt;AG$4),'Uusi auto'!K$7,0)</f>
        <v>0</v>
      </c>
      <c r="W273">
        <f t="shared" si="20"/>
        <v>0</v>
      </c>
    </row>
    <row r="274" spans="2:23" x14ac:dyDescent="0.35">
      <c r="B274">
        <f>IF(AND(ROW()&gt;'Uusi auto'!D$21,ROW()&lt;'Uusi auto'!D$23),'Uusi auto'!D$7,0)</f>
        <v>0</v>
      </c>
      <c r="C274">
        <f>IF(AND(ROW()&gt;'Uusi auto'!E$21,ROW()&lt;'Uusi auto'!E$23),'Uusi auto'!E$7,0)</f>
        <v>0</v>
      </c>
      <c r="E274">
        <f t="shared" si="17"/>
        <v>0</v>
      </c>
      <c r="G274" cm="1">
        <f t="array" ref="G274">IF(AND($E274&gt;11,Taulukko2[Kohde]=Aikataulu!A$1),"SKIP",Aikataulu!A274)</f>
        <v>0</v>
      </c>
      <c r="H274" cm="1">
        <f t="array" ref="H274">IF(AND($E274&gt;11,Taulukko2[Matalin prioriteetti]=Aikataulu!B$1),"SKIP",Aikataulu!B274)</f>
        <v>0</v>
      </c>
      <c r="I274" cm="1">
        <f t="array" ref="I274">IF(AND($E274&gt;11,Taulukko2[Kohde]=Aikataulu!C$1),"SKIP",Aikataulu!C274)</f>
        <v>0</v>
      </c>
      <c r="J274" cm="1">
        <f t="array" ref="J274">IF(AND($E274&gt;11,Taulukko2[Kohde]=Aikataulu!D$1),"SKIP",Aikataulu!D274)</f>
        <v>0</v>
      </c>
      <c r="K274">
        <f t="shared" si="18"/>
        <v>0</v>
      </c>
      <c r="N274">
        <f>IF(AND(ROW()&gt;'Uusi auto'!D$21,ROW()&lt;AA$4),'Uusi auto'!D$7,0)</f>
        <v>0</v>
      </c>
      <c r="O274">
        <f>IF(AND(ROW()&gt;'Uusi auto'!E$21,ROW()&lt;AB$4),'Uusi auto'!E$7,0)</f>
        <v>0</v>
      </c>
      <c r="Q274">
        <f t="shared" si="19"/>
        <v>0</v>
      </c>
      <c r="T274">
        <f>IF(AND(ROW()&gt;'Uusi auto'!J$21,ROW()&lt;AF$4),'Uusi auto'!J$7,0)</f>
        <v>0</v>
      </c>
      <c r="U274">
        <f>IF(AND(ROW()&gt;'Uusi auto'!K$21,ROW()&lt;AG$4),'Uusi auto'!K$7,0)</f>
        <v>0</v>
      </c>
      <c r="W274">
        <f t="shared" si="20"/>
        <v>0</v>
      </c>
    </row>
    <row r="275" spans="2:23" x14ac:dyDescent="0.35">
      <c r="B275">
        <f>IF(AND(ROW()&gt;'Uusi auto'!D$21,ROW()&lt;'Uusi auto'!D$23),'Uusi auto'!D$7,0)</f>
        <v>0</v>
      </c>
      <c r="C275">
        <f>IF(AND(ROW()&gt;'Uusi auto'!E$21,ROW()&lt;'Uusi auto'!E$23),'Uusi auto'!E$7,0)</f>
        <v>0</v>
      </c>
      <c r="E275">
        <f t="shared" si="17"/>
        <v>0</v>
      </c>
      <c r="G275" cm="1">
        <f t="array" ref="G275">IF(AND($E275&gt;11,Taulukko2[Kohde]=Aikataulu!A$1),"SKIP",Aikataulu!A275)</f>
        <v>0</v>
      </c>
      <c r="H275" cm="1">
        <f t="array" ref="H275">IF(AND($E275&gt;11,Taulukko2[Matalin prioriteetti]=Aikataulu!B$1),"SKIP",Aikataulu!B275)</f>
        <v>0</v>
      </c>
      <c r="I275" cm="1">
        <f t="array" ref="I275">IF(AND($E275&gt;11,Taulukko2[Kohde]=Aikataulu!C$1),"SKIP",Aikataulu!C275)</f>
        <v>0</v>
      </c>
      <c r="J275" cm="1">
        <f t="array" ref="J275">IF(AND($E275&gt;11,Taulukko2[Kohde]=Aikataulu!D$1),"SKIP",Aikataulu!D275)</f>
        <v>0</v>
      </c>
      <c r="K275">
        <f t="shared" si="18"/>
        <v>0</v>
      </c>
      <c r="N275">
        <f>IF(AND(ROW()&gt;'Uusi auto'!D$21,ROW()&lt;AA$4),'Uusi auto'!D$7,0)</f>
        <v>0</v>
      </c>
      <c r="O275">
        <f>IF(AND(ROW()&gt;'Uusi auto'!E$21,ROW()&lt;AB$4),'Uusi auto'!E$7,0)</f>
        <v>0</v>
      </c>
      <c r="Q275">
        <f t="shared" si="19"/>
        <v>0</v>
      </c>
      <c r="T275">
        <f>IF(AND(ROW()&gt;'Uusi auto'!J$21,ROW()&lt;AF$4),'Uusi auto'!J$7,0)</f>
        <v>0</v>
      </c>
      <c r="U275">
        <f>IF(AND(ROW()&gt;'Uusi auto'!K$21,ROW()&lt;AG$4),'Uusi auto'!K$7,0)</f>
        <v>0</v>
      </c>
      <c r="W275">
        <f t="shared" si="20"/>
        <v>0</v>
      </c>
    </row>
    <row r="276" spans="2:23" x14ac:dyDescent="0.35">
      <c r="B276">
        <f>IF(AND(ROW()&gt;'Uusi auto'!D$21,ROW()&lt;'Uusi auto'!D$23),'Uusi auto'!D$7,0)</f>
        <v>0</v>
      </c>
      <c r="C276">
        <f>IF(AND(ROW()&gt;'Uusi auto'!E$21,ROW()&lt;'Uusi auto'!E$23),'Uusi auto'!E$7,0)</f>
        <v>0</v>
      </c>
      <c r="E276">
        <f t="shared" si="17"/>
        <v>0</v>
      </c>
      <c r="G276" cm="1">
        <f t="array" ref="G276">IF(AND($E276&gt;11,Taulukko2[Kohde]=Aikataulu!A$1),"SKIP",Aikataulu!A276)</f>
        <v>0</v>
      </c>
      <c r="H276" cm="1">
        <f t="array" ref="H276">IF(AND($E276&gt;11,Taulukko2[Matalin prioriteetti]=Aikataulu!B$1),"SKIP",Aikataulu!B276)</f>
        <v>0</v>
      </c>
      <c r="I276" cm="1">
        <f t="array" ref="I276">IF(AND($E276&gt;11,Taulukko2[Kohde]=Aikataulu!C$1),"SKIP",Aikataulu!C276)</f>
        <v>0</v>
      </c>
      <c r="J276" cm="1">
        <f t="array" ref="J276">IF(AND($E276&gt;11,Taulukko2[Kohde]=Aikataulu!D$1),"SKIP",Aikataulu!D276)</f>
        <v>0</v>
      </c>
      <c r="K276">
        <f t="shared" si="18"/>
        <v>0</v>
      </c>
      <c r="N276">
        <f>IF(AND(ROW()&gt;'Uusi auto'!D$21,ROW()&lt;AA$4),'Uusi auto'!D$7,0)</f>
        <v>0</v>
      </c>
      <c r="O276">
        <f>IF(AND(ROW()&gt;'Uusi auto'!E$21,ROW()&lt;AB$4),'Uusi auto'!E$7,0)</f>
        <v>0</v>
      </c>
      <c r="Q276">
        <f t="shared" si="19"/>
        <v>0</v>
      </c>
      <c r="T276">
        <f>IF(AND(ROW()&gt;'Uusi auto'!J$21,ROW()&lt;AF$4),'Uusi auto'!J$7,0)</f>
        <v>0</v>
      </c>
      <c r="U276">
        <f>IF(AND(ROW()&gt;'Uusi auto'!K$21,ROW()&lt;AG$4),'Uusi auto'!K$7,0)</f>
        <v>0</v>
      </c>
      <c r="W276">
        <f t="shared" si="20"/>
        <v>0</v>
      </c>
    </row>
    <row r="277" spans="2:23" x14ac:dyDescent="0.35">
      <c r="B277">
        <f>IF(AND(ROW()&gt;'Uusi auto'!D$21,ROW()&lt;'Uusi auto'!D$23),'Uusi auto'!D$7,0)</f>
        <v>0</v>
      </c>
      <c r="C277">
        <f>IF(AND(ROW()&gt;'Uusi auto'!E$21,ROW()&lt;'Uusi auto'!E$23),'Uusi auto'!E$7,0)</f>
        <v>0</v>
      </c>
      <c r="E277">
        <f t="shared" si="17"/>
        <v>0</v>
      </c>
      <c r="G277" cm="1">
        <f t="array" ref="G277">IF(AND($E277&gt;11,Taulukko2[Kohde]=Aikataulu!A$1),"SKIP",Aikataulu!A277)</f>
        <v>0</v>
      </c>
      <c r="H277" cm="1">
        <f t="array" ref="H277">IF(AND($E277&gt;11,Taulukko2[Matalin prioriteetti]=Aikataulu!B$1),"SKIP",Aikataulu!B277)</f>
        <v>0</v>
      </c>
      <c r="I277" cm="1">
        <f t="array" ref="I277">IF(AND($E277&gt;11,Taulukko2[Kohde]=Aikataulu!C$1),"SKIP",Aikataulu!C277)</f>
        <v>0</v>
      </c>
      <c r="J277" cm="1">
        <f t="array" ref="J277">IF(AND($E277&gt;11,Taulukko2[Kohde]=Aikataulu!D$1),"SKIP",Aikataulu!D277)</f>
        <v>0</v>
      </c>
      <c r="K277">
        <f t="shared" si="18"/>
        <v>0</v>
      </c>
      <c r="N277">
        <f>IF(AND(ROW()&gt;'Uusi auto'!D$21,ROW()&lt;AA$4),'Uusi auto'!D$7,0)</f>
        <v>0</v>
      </c>
      <c r="O277">
        <f>IF(AND(ROW()&gt;'Uusi auto'!E$21,ROW()&lt;AB$4),'Uusi auto'!E$7,0)</f>
        <v>0</v>
      </c>
      <c r="Q277">
        <f t="shared" si="19"/>
        <v>0</v>
      </c>
      <c r="T277">
        <f>IF(AND(ROW()&gt;'Uusi auto'!J$21,ROW()&lt;AF$4),'Uusi auto'!J$7,0)</f>
        <v>0</v>
      </c>
      <c r="U277">
        <f>IF(AND(ROW()&gt;'Uusi auto'!K$21,ROW()&lt;AG$4),'Uusi auto'!K$7,0)</f>
        <v>0</v>
      </c>
      <c r="W277">
        <f t="shared" si="20"/>
        <v>0</v>
      </c>
    </row>
    <row r="278" spans="2:23" x14ac:dyDescent="0.35">
      <c r="B278">
        <f>IF(AND(ROW()&gt;'Uusi auto'!D$21,ROW()&lt;'Uusi auto'!D$23),'Uusi auto'!D$7,0)</f>
        <v>0</v>
      </c>
      <c r="C278">
        <f>IF(AND(ROW()&gt;'Uusi auto'!E$21,ROW()&lt;'Uusi auto'!E$23),'Uusi auto'!E$7,0)</f>
        <v>0</v>
      </c>
      <c r="E278">
        <f t="shared" si="17"/>
        <v>0</v>
      </c>
      <c r="G278" cm="1">
        <f t="array" ref="G278">IF(AND($E278&gt;11,Taulukko2[Kohde]=Aikataulu!A$1),"SKIP",Aikataulu!A278)</f>
        <v>0</v>
      </c>
      <c r="H278" cm="1">
        <f t="array" ref="H278">IF(AND($E278&gt;11,Taulukko2[Matalin prioriteetti]=Aikataulu!B$1),"SKIP",Aikataulu!B278)</f>
        <v>0</v>
      </c>
      <c r="I278" cm="1">
        <f t="array" ref="I278">IF(AND($E278&gt;11,Taulukko2[Kohde]=Aikataulu!C$1),"SKIP",Aikataulu!C278)</f>
        <v>0</v>
      </c>
      <c r="J278" cm="1">
        <f t="array" ref="J278">IF(AND($E278&gt;11,Taulukko2[Kohde]=Aikataulu!D$1),"SKIP",Aikataulu!D278)</f>
        <v>0</v>
      </c>
      <c r="K278">
        <f t="shared" si="18"/>
        <v>0</v>
      </c>
      <c r="N278">
        <f>IF(AND(ROW()&gt;'Uusi auto'!D$21,ROW()&lt;AA$4),'Uusi auto'!D$7,0)</f>
        <v>0</v>
      </c>
      <c r="O278">
        <f>IF(AND(ROW()&gt;'Uusi auto'!E$21,ROW()&lt;AB$4),'Uusi auto'!E$7,0)</f>
        <v>0</v>
      </c>
      <c r="Q278">
        <f t="shared" si="19"/>
        <v>0</v>
      </c>
      <c r="T278">
        <f>IF(AND(ROW()&gt;'Uusi auto'!J$21,ROW()&lt;AF$4),'Uusi auto'!J$7,0)</f>
        <v>0</v>
      </c>
      <c r="U278">
        <f>IF(AND(ROW()&gt;'Uusi auto'!K$21,ROW()&lt;AG$4),'Uusi auto'!K$7,0)</f>
        <v>0</v>
      </c>
      <c r="W278">
        <f t="shared" si="20"/>
        <v>0</v>
      </c>
    </row>
    <row r="279" spans="2:23" x14ac:dyDescent="0.35">
      <c r="B279">
        <f>IF(AND(ROW()&gt;'Uusi auto'!D$21,ROW()&lt;'Uusi auto'!D$23),'Uusi auto'!D$7,0)</f>
        <v>0</v>
      </c>
      <c r="C279">
        <f>IF(AND(ROW()&gt;'Uusi auto'!E$21,ROW()&lt;'Uusi auto'!E$23),'Uusi auto'!E$7,0)</f>
        <v>0</v>
      </c>
      <c r="E279">
        <f t="shared" si="17"/>
        <v>0</v>
      </c>
      <c r="G279" cm="1">
        <f t="array" ref="G279">IF(AND($E279&gt;11,Taulukko2[Kohde]=Aikataulu!A$1),"SKIP",Aikataulu!A279)</f>
        <v>0</v>
      </c>
      <c r="H279" cm="1">
        <f t="array" ref="H279">IF(AND($E279&gt;11,Taulukko2[Matalin prioriteetti]=Aikataulu!B$1),"SKIP",Aikataulu!B279)</f>
        <v>0</v>
      </c>
      <c r="I279" cm="1">
        <f t="array" ref="I279">IF(AND($E279&gt;11,Taulukko2[Kohde]=Aikataulu!C$1),"SKIP",Aikataulu!C279)</f>
        <v>0</v>
      </c>
      <c r="J279" cm="1">
        <f t="array" ref="J279">IF(AND($E279&gt;11,Taulukko2[Kohde]=Aikataulu!D$1),"SKIP",Aikataulu!D279)</f>
        <v>0</v>
      </c>
      <c r="K279">
        <f t="shared" si="18"/>
        <v>0</v>
      </c>
      <c r="N279">
        <f>IF(AND(ROW()&gt;'Uusi auto'!D$21,ROW()&lt;AA$4),'Uusi auto'!D$7,0)</f>
        <v>0</v>
      </c>
      <c r="O279">
        <f>IF(AND(ROW()&gt;'Uusi auto'!E$21,ROW()&lt;AB$4),'Uusi auto'!E$7,0)</f>
        <v>0</v>
      </c>
      <c r="Q279">
        <f t="shared" si="19"/>
        <v>0</v>
      </c>
      <c r="T279">
        <f>IF(AND(ROW()&gt;'Uusi auto'!J$21,ROW()&lt;AF$4),'Uusi auto'!J$7,0)</f>
        <v>0</v>
      </c>
      <c r="U279">
        <f>IF(AND(ROW()&gt;'Uusi auto'!K$21,ROW()&lt;AG$4),'Uusi auto'!K$7,0)</f>
        <v>0</v>
      </c>
      <c r="W279">
        <f t="shared" si="20"/>
        <v>0</v>
      </c>
    </row>
    <row r="280" spans="2:23" x14ac:dyDescent="0.35">
      <c r="B280">
        <f>IF(AND(ROW()&gt;'Uusi auto'!D$21,ROW()&lt;'Uusi auto'!D$23),'Uusi auto'!D$7,0)</f>
        <v>0</v>
      </c>
      <c r="C280">
        <f>IF(AND(ROW()&gt;'Uusi auto'!E$21,ROW()&lt;'Uusi auto'!E$23),'Uusi auto'!E$7,0)</f>
        <v>0</v>
      </c>
      <c r="E280">
        <f t="shared" si="17"/>
        <v>0</v>
      </c>
      <c r="G280" cm="1">
        <f t="array" ref="G280">IF(AND($E280&gt;11,Taulukko2[Kohde]=Aikataulu!A$1),"SKIP",Aikataulu!A280)</f>
        <v>0</v>
      </c>
      <c r="H280" cm="1">
        <f t="array" ref="H280">IF(AND($E280&gt;11,Taulukko2[Matalin prioriteetti]=Aikataulu!B$1),"SKIP",Aikataulu!B280)</f>
        <v>0</v>
      </c>
      <c r="I280" cm="1">
        <f t="array" ref="I280">IF(AND($E280&gt;11,Taulukko2[Kohde]=Aikataulu!C$1),"SKIP",Aikataulu!C280)</f>
        <v>0</v>
      </c>
      <c r="J280" cm="1">
        <f t="array" ref="J280">IF(AND($E280&gt;11,Taulukko2[Kohde]=Aikataulu!D$1),"SKIP",Aikataulu!D280)</f>
        <v>0</v>
      </c>
      <c r="K280">
        <f t="shared" si="18"/>
        <v>0</v>
      </c>
      <c r="N280">
        <f>IF(AND(ROW()&gt;'Uusi auto'!D$21,ROW()&lt;AA$4),'Uusi auto'!D$7,0)</f>
        <v>0</v>
      </c>
      <c r="O280">
        <f>IF(AND(ROW()&gt;'Uusi auto'!E$21,ROW()&lt;AB$4),'Uusi auto'!E$7,0)</f>
        <v>0</v>
      </c>
      <c r="Q280">
        <f t="shared" si="19"/>
        <v>0</v>
      </c>
      <c r="T280">
        <f>IF(AND(ROW()&gt;'Uusi auto'!J$21,ROW()&lt;AF$4),'Uusi auto'!J$7,0)</f>
        <v>0</v>
      </c>
      <c r="U280">
        <f>IF(AND(ROW()&gt;'Uusi auto'!K$21,ROW()&lt;AG$4),'Uusi auto'!K$7,0)</f>
        <v>0</v>
      </c>
      <c r="W280">
        <f t="shared" si="20"/>
        <v>0</v>
      </c>
    </row>
    <row r="281" spans="2:23" x14ac:dyDescent="0.35">
      <c r="B281">
        <f>IF(AND(ROW()&gt;'Uusi auto'!D$21,ROW()&lt;'Uusi auto'!D$23),'Uusi auto'!D$7,0)</f>
        <v>0</v>
      </c>
      <c r="C281">
        <f>IF(AND(ROW()&gt;'Uusi auto'!E$21,ROW()&lt;'Uusi auto'!E$23),'Uusi auto'!E$7,0)</f>
        <v>0</v>
      </c>
      <c r="E281">
        <f t="shared" si="17"/>
        <v>0</v>
      </c>
      <c r="G281" cm="1">
        <f t="array" ref="G281">IF(AND($E281&gt;11,Taulukko2[Kohde]=Aikataulu!A$1),"SKIP",Aikataulu!A281)</f>
        <v>0</v>
      </c>
      <c r="H281" cm="1">
        <f t="array" ref="H281">IF(AND($E281&gt;11,Taulukko2[Matalin prioriteetti]=Aikataulu!B$1),"SKIP",Aikataulu!B281)</f>
        <v>0</v>
      </c>
      <c r="I281" cm="1">
        <f t="array" ref="I281">IF(AND($E281&gt;11,Taulukko2[Kohde]=Aikataulu!C$1),"SKIP",Aikataulu!C281)</f>
        <v>0</v>
      </c>
      <c r="J281" cm="1">
        <f t="array" ref="J281">IF(AND($E281&gt;11,Taulukko2[Kohde]=Aikataulu!D$1),"SKIP",Aikataulu!D281)</f>
        <v>0</v>
      </c>
      <c r="K281">
        <f t="shared" si="18"/>
        <v>0</v>
      </c>
      <c r="N281">
        <f>IF(AND(ROW()&gt;'Uusi auto'!D$21,ROW()&lt;AA$4),'Uusi auto'!D$7,0)</f>
        <v>0</v>
      </c>
      <c r="O281">
        <f>IF(AND(ROW()&gt;'Uusi auto'!E$21,ROW()&lt;AB$4),'Uusi auto'!E$7,0)</f>
        <v>0</v>
      </c>
      <c r="Q281">
        <f t="shared" si="19"/>
        <v>0</v>
      </c>
      <c r="T281">
        <f>IF(AND(ROW()&gt;'Uusi auto'!J$21,ROW()&lt;AF$4),'Uusi auto'!J$7,0)</f>
        <v>0</v>
      </c>
      <c r="U281">
        <f>IF(AND(ROW()&gt;'Uusi auto'!K$21,ROW()&lt;AG$4),'Uusi auto'!K$7,0)</f>
        <v>0</v>
      </c>
      <c r="W281">
        <f t="shared" si="20"/>
        <v>0</v>
      </c>
    </row>
    <row r="282" spans="2:23" x14ac:dyDescent="0.35">
      <c r="B282">
        <f>IF(AND(ROW()&gt;'Uusi auto'!D$21,ROW()&lt;'Uusi auto'!D$23),'Uusi auto'!D$7,0)</f>
        <v>0</v>
      </c>
      <c r="C282">
        <f>IF(AND(ROW()&gt;'Uusi auto'!E$21,ROW()&lt;'Uusi auto'!E$23),'Uusi auto'!E$7,0)</f>
        <v>0</v>
      </c>
      <c r="E282">
        <f t="shared" si="17"/>
        <v>0</v>
      </c>
      <c r="G282" cm="1">
        <f t="array" ref="G282">IF(AND($E282&gt;11,Taulukko2[Kohde]=Aikataulu!A$1),"SKIP",Aikataulu!A282)</f>
        <v>0</v>
      </c>
      <c r="H282" cm="1">
        <f t="array" ref="H282">IF(AND($E282&gt;11,Taulukko2[Matalin prioriteetti]=Aikataulu!B$1),"SKIP",Aikataulu!B282)</f>
        <v>0</v>
      </c>
      <c r="I282" cm="1">
        <f t="array" ref="I282">IF(AND($E282&gt;11,Taulukko2[Kohde]=Aikataulu!C$1),"SKIP",Aikataulu!C282)</f>
        <v>0</v>
      </c>
      <c r="J282" cm="1">
        <f t="array" ref="J282">IF(AND($E282&gt;11,Taulukko2[Kohde]=Aikataulu!D$1),"SKIP",Aikataulu!D282)</f>
        <v>0</v>
      </c>
      <c r="K282">
        <f t="shared" si="18"/>
        <v>0</v>
      </c>
      <c r="N282">
        <f>IF(AND(ROW()&gt;'Uusi auto'!D$21,ROW()&lt;AA$4),'Uusi auto'!D$7,0)</f>
        <v>0</v>
      </c>
      <c r="O282">
        <f>IF(AND(ROW()&gt;'Uusi auto'!E$21,ROW()&lt;AB$4),'Uusi auto'!E$7,0)</f>
        <v>0</v>
      </c>
      <c r="Q282">
        <f t="shared" si="19"/>
        <v>0</v>
      </c>
      <c r="T282">
        <f>IF(AND(ROW()&gt;'Uusi auto'!J$21,ROW()&lt;AF$4),'Uusi auto'!J$7,0)</f>
        <v>0</v>
      </c>
      <c r="U282">
        <f>IF(AND(ROW()&gt;'Uusi auto'!K$21,ROW()&lt;AG$4),'Uusi auto'!K$7,0)</f>
        <v>0</v>
      </c>
      <c r="W282">
        <f t="shared" si="20"/>
        <v>0</v>
      </c>
    </row>
    <row r="283" spans="2:23" x14ac:dyDescent="0.35">
      <c r="B283">
        <f>IF(AND(ROW()&gt;'Uusi auto'!D$21,ROW()&lt;'Uusi auto'!D$23),'Uusi auto'!D$7,0)</f>
        <v>0</v>
      </c>
      <c r="C283">
        <f>IF(AND(ROW()&gt;'Uusi auto'!E$21,ROW()&lt;'Uusi auto'!E$23),'Uusi auto'!E$7,0)</f>
        <v>0</v>
      </c>
      <c r="E283">
        <f t="shared" si="17"/>
        <v>0</v>
      </c>
      <c r="G283" cm="1">
        <f t="array" ref="G283">IF(AND($E283&gt;11,Taulukko2[Kohde]=Aikataulu!A$1),"SKIP",Aikataulu!A283)</f>
        <v>0</v>
      </c>
      <c r="H283" cm="1">
        <f t="array" ref="H283">IF(AND($E283&gt;11,Taulukko2[Matalin prioriteetti]=Aikataulu!B$1),"SKIP",Aikataulu!B283)</f>
        <v>0</v>
      </c>
      <c r="I283" cm="1">
        <f t="array" ref="I283">IF(AND($E283&gt;11,Taulukko2[Kohde]=Aikataulu!C$1),"SKIP",Aikataulu!C283)</f>
        <v>0</v>
      </c>
      <c r="J283" cm="1">
        <f t="array" ref="J283">IF(AND($E283&gt;11,Taulukko2[Kohde]=Aikataulu!D$1),"SKIP",Aikataulu!D283)</f>
        <v>0</v>
      </c>
      <c r="K283">
        <f t="shared" si="18"/>
        <v>0</v>
      </c>
      <c r="N283">
        <f>IF(AND(ROW()&gt;'Uusi auto'!D$21,ROW()&lt;AA$4),'Uusi auto'!D$7,0)</f>
        <v>0</v>
      </c>
      <c r="O283">
        <f>IF(AND(ROW()&gt;'Uusi auto'!E$21,ROW()&lt;AB$4),'Uusi auto'!E$7,0)</f>
        <v>0</v>
      </c>
      <c r="Q283">
        <f t="shared" si="19"/>
        <v>0</v>
      </c>
      <c r="T283">
        <f>IF(AND(ROW()&gt;'Uusi auto'!J$21,ROW()&lt;AF$4),'Uusi auto'!J$7,0)</f>
        <v>0</v>
      </c>
      <c r="U283">
        <f>IF(AND(ROW()&gt;'Uusi auto'!K$21,ROW()&lt;AG$4),'Uusi auto'!K$7,0)</f>
        <v>0</v>
      </c>
      <c r="W283">
        <f t="shared" si="20"/>
        <v>0</v>
      </c>
    </row>
    <row r="284" spans="2:23" x14ac:dyDescent="0.35">
      <c r="B284">
        <f>IF(AND(ROW()&gt;'Uusi auto'!D$21,ROW()&lt;'Uusi auto'!D$23),'Uusi auto'!D$7,0)</f>
        <v>0</v>
      </c>
      <c r="C284">
        <f>IF(AND(ROW()&gt;'Uusi auto'!E$21,ROW()&lt;'Uusi auto'!E$23),'Uusi auto'!E$7,0)</f>
        <v>0</v>
      </c>
      <c r="E284">
        <f t="shared" si="17"/>
        <v>0</v>
      </c>
      <c r="G284" cm="1">
        <f t="array" ref="G284">IF(AND($E284&gt;11,Taulukko2[Kohde]=Aikataulu!A$1),"SKIP",Aikataulu!A284)</f>
        <v>0</v>
      </c>
      <c r="H284" cm="1">
        <f t="array" ref="H284">IF(AND($E284&gt;11,Taulukko2[Matalin prioriteetti]=Aikataulu!B$1),"SKIP",Aikataulu!B284)</f>
        <v>0</v>
      </c>
      <c r="I284" cm="1">
        <f t="array" ref="I284">IF(AND($E284&gt;11,Taulukko2[Kohde]=Aikataulu!C$1),"SKIP",Aikataulu!C284)</f>
        <v>0</v>
      </c>
      <c r="J284" cm="1">
        <f t="array" ref="J284">IF(AND($E284&gt;11,Taulukko2[Kohde]=Aikataulu!D$1),"SKIP",Aikataulu!D284)</f>
        <v>0</v>
      </c>
      <c r="K284">
        <f t="shared" si="18"/>
        <v>0</v>
      </c>
      <c r="N284">
        <f>IF(AND(ROW()&gt;'Uusi auto'!D$21,ROW()&lt;AA$4),'Uusi auto'!D$7,0)</f>
        <v>0</v>
      </c>
      <c r="O284">
        <f>IF(AND(ROW()&gt;'Uusi auto'!E$21,ROW()&lt;AB$4),'Uusi auto'!E$7,0)</f>
        <v>0</v>
      </c>
      <c r="Q284">
        <f t="shared" si="19"/>
        <v>0</v>
      </c>
      <c r="T284">
        <f>IF(AND(ROW()&gt;'Uusi auto'!J$21,ROW()&lt;AF$4),'Uusi auto'!J$7,0)</f>
        <v>0</v>
      </c>
      <c r="U284">
        <f>IF(AND(ROW()&gt;'Uusi auto'!K$21,ROW()&lt;AG$4),'Uusi auto'!K$7,0)</f>
        <v>0</v>
      </c>
      <c r="W284">
        <f t="shared" si="20"/>
        <v>0</v>
      </c>
    </row>
    <row r="285" spans="2:23" x14ac:dyDescent="0.35">
      <c r="B285">
        <f>IF(AND(ROW()&gt;'Uusi auto'!D$21,ROW()&lt;'Uusi auto'!D$23),'Uusi auto'!D$7,0)</f>
        <v>0</v>
      </c>
      <c r="C285">
        <f>IF(AND(ROW()&gt;'Uusi auto'!E$21,ROW()&lt;'Uusi auto'!E$23),'Uusi auto'!E$7,0)</f>
        <v>0</v>
      </c>
      <c r="E285">
        <f t="shared" si="17"/>
        <v>0</v>
      </c>
      <c r="G285" cm="1">
        <f t="array" ref="G285">IF(AND($E285&gt;11,Taulukko2[Kohde]=Aikataulu!A$1),"SKIP",Aikataulu!A285)</f>
        <v>0</v>
      </c>
      <c r="H285" cm="1">
        <f t="array" ref="H285">IF(AND($E285&gt;11,Taulukko2[Matalin prioriteetti]=Aikataulu!B$1),"SKIP",Aikataulu!B285)</f>
        <v>0</v>
      </c>
      <c r="I285" cm="1">
        <f t="array" ref="I285">IF(AND($E285&gt;11,Taulukko2[Kohde]=Aikataulu!C$1),"SKIP",Aikataulu!C285)</f>
        <v>0</v>
      </c>
      <c r="J285" cm="1">
        <f t="array" ref="J285">IF(AND($E285&gt;11,Taulukko2[Kohde]=Aikataulu!D$1),"SKIP",Aikataulu!D285)</f>
        <v>0</v>
      </c>
      <c r="K285">
        <f t="shared" si="18"/>
        <v>0</v>
      </c>
      <c r="N285">
        <f>IF(AND(ROW()&gt;'Uusi auto'!D$21,ROW()&lt;AA$4),'Uusi auto'!D$7,0)</f>
        <v>0</v>
      </c>
      <c r="O285">
        <f>IF(AND(ROW()&gt;'Uusi auto'!E$21,ROW()&lt;AB$4),'Uusi auto'!E$7,0)</f>
        <v>0</v>
      </c>
      <c r="Q285">
        <f t="shared" si="19"/>
        <v>0</v>
      </c>
      <c r="T285">
        <f>IF(AND(ROW()&gt;'Uusi auto'!J$21,ROW()&lt;AF$4),'Uusi auto'!J$7,0)</f>
        <v>0</v>
      </c>
      <c r="U285">
        <f>IF(AND(ROW()&gt;'Uusi auto'!K$21,ROW()&lt;AG$4),'Uusi auto'!K$7,0)</f>
        <v>0</v>
      </c>
      <c r="W285">
        <f t="shared" si="20"/>
        <v>0</v>
      </c>
    </row>
    <row r="286" spans="2:23" x14ac:dyDescent="0.35">
      <c r="B286">
        <f>IF(AND(ROW()&gt;'Uusi auto'!D$21,ROW()&lt;'Uusi auto'!D$23),'Uusi auto'!D$7,0)</f>
        <v>0</v>
      </c>
      <c r="C286">
        <f>IF(AND(ROW()&gt;'Uusi auto'!E$21,ROW()&lt;'Uusi auto'!E$23),'Uusi auto'!E$7,0)</f>
        <v>0</v>
      </c>
      <c r="E286">
        <f t="shared" si="17"/>
        <v>0</v>
      </c>
      <c r="G286" cm="1">
        <f t="array" ref="G286">IF(AND($E286&gt;11,Taulukko2[Kohde]=Aikataulu!A$1),"SKIP",Aikataulu!A286)</f>
        <v>0</v>
      </c>
      <c r="H286" cm="1">
        <f t="array" ref="H286">IF(AND($E286&gt;11,Taulukko2[Matalin prioriteetti]=Aikataulu!B$1),"SKIP",Aikataulu!B286)</f>
        <v>0</v>
      </c>
      <c r="I286" cm="1">
        <f t="array" ref="I286">IF(AND($E286&gt;11,Taulukko2[Kohde]=Aikataulu!C$1),"SKIP",Aikataulu!C286)</f>
        <v>0</v>
      </c>
      <c r="J286" cm="1">
        <f t="array" ref="J286">IF(AND($E286&gt;11,Taulukko2[Kohde]=Aikataulu!D$1),"SKIP",Aikataulu!D286)</f>
        <v>0</v>
      </c>
      <c r="K286">
        <f t="shared" si="18"/>
        <v>0</v>
      </c>
      <c r="N286">
        <f>IF(AND(ROW()&gt;'Uusi auto'!D$21,ROW()&lt;AA$4),'Uusi auto'!D$7,0)</f>
        <v>0</v>
      </c>
      <c r="O286">
        <f>IF(AND(ROW()&gt;'Uusi auto'!E$21,ROW()&lt;AB$4),'Uusi auto'!E$7,0)</f>
        <v>0</v>
      </c>
      <c r="Q286">
        <f t="shared" si="19"/>
        <v>0</v>
      </c>
      <c r="T286">
        <f>IF(AND(ROW()&gt;'Uusi auto'!J$21,ROW()&lt;AF$4),'Uusi auto'!J$7,0)</f>
        <v>0</v>
      </c>
      <c r="U286">
        <f>IF(AND(ROW()&gt;'Uusi auto'!K$21,ROW()&lt;AG$4),'Uusi auto'!K$7,0)</f>
        <v>0</v>
      </c>
      <c r="W286">
        <f t="shared" si="20"/>
        <v>0</v>
      </c>
    </row>
    <row r="287" spans="2:23" x14ac:dyDescent="0.35">
      <c r="B287">
        <f>IF(AND(ROW()&gt;'Uusi auto'!D$21,ROW()&lt;'Uusi auto'!D$23),'Uusi auto'!D$7,0)</f>
        <v>0</v>
      </c>
      <c r="C287">
        <f>IF(AND(ROW()&gt;'Uusi auto'!E$21,ROW()&lt;'Uusi auto'!E$23),'Uusi auto'!E$7,0)</f>
        <v>0</v>
      </c>
      <c r="E287">
        <f t="shared" si="17"/>
        <v>0</v>
      </c>
      <c r="G287" cm="1">
        <f t="array" ref="G287">IF(AND($E287&gt;11,Taulukko2[Kohde]=Aikataulu!A$1),"SKIP",Aikataulu!A287)</f>
        <v>0</v>
      </c>
      <c r="H287" cm="1">
        <f t="array" ref="H287">IF(AND($E287&gt;11,Taulukko2[Matalin prioriteetti]=Aikataulu!B$1),"SKIP",Aikataulu!B287)</f>
        <v>0</v>
      </c>
      <c r="I287" cm="1">
        <f t="array" ref="I287">IF(AND($E287&gt;11,Taulukko2[Kohde]=Aikataulu!C$1),"SKIP",Aikataulu!C287)</f>
        <v>0</v>
      </c>
      <c r="J287" cm="1">
        <f t="array" ref="J287">IF(AND($E287&gt;11,Taulukko2[Kohde]=Aikataulu!D$1),"SKIP",Aikataulu!D287)</f>
        <v>0</v>
      </c>
      <c r="K287">
        <f t="shared" si="18"/>
        <v>0</v>
      </c>
      <c r="N287">
        <f>IF(AND(ROW()&gt;'Uusi auto'!D$21,ROW()&lt;AA$4),'Uusi auto'!D$7,0)</f>
        <v>0</v>
      </c>
      <c r="O287">
        <f>IF(AND(ROW()&gt;'Uusi auto'!E$21,ROW()&lt;AB$4),'Uusi auto'!E$7,0)</f>
        <v>0</v>
      </c>
      <c r="Q287">
        <f t="shared" si="19"/>
        <v>0</v>
      </c>
      <c r="T287">
        <f>IF(AND(ROW()&gt;'Uusi auto'!J$21,ROW()&lt;AF$4),'Uusi auto'!J$7,0)</f>
        <v>0</v>
      </c>
      <c r="U287">
        <f>IF(AND(ROW()&gt;'Uusi auto'!K$21,ROW()&lt;AG$4),'Uusi auto'!K$7,0)</f>
        <v>0</v>
      </c>
      <c r="W287">
        <f t="shared" si="20"/>
        <v>0</v>
      </c>
    </row>
    <row r="288" spans="2:23" x14ac:dyDescent="0.35">
      <c r="B288">
        <f>IF(AND(ROW()&gt;'Uusi auto'!D$21,ROW()&lt;'Uusi auto'!D$23),'Uusi auto'!D$7,0)</f>
        <v>0</v>
      </c>
      <c r="C288">
        <f>IF(AND(ROW()&gt;'Uusi auto'!E$21,ROW()&lt;'Uusi auto'!E$23),'Uusi auto'!E$7,0)</f>
        <v>0</v>
      </c>
      <c r="E288">
        <f t="shared" si="17"/>
        <v>0</v>
      </c>
      <c r="G288" cm="1">
        <f t="array" ref="G288">IF(AND($E288&gt;11,Taulukko2[Kohde]=Aikataulu!A$1),"SKIP",Aikataulu!A288)</f>
        <v>0</v>
      </c>
      <c r="H288" cm="1">
        <f t="array" ref="H288">IF(AND($E288&gt;11,Taulukko2[Matalin prioriteetti]=Aikataulu!B$1),"SKIP",Aikataulu!B288)</f>
        <v>0</v>
      </c>
      <c r="I288" cm="1">
        <f t="array" ref="I288">IF(AND($E288&gt;11,Taulukko2[Kohde]=Aikataulu!C$1),"SKIP",Aikataulu!C288)</f>
        <v>0</v>
      </c>
      <c r="J288" cm="1">
        <f t="array" ref="J288">IF(AND($E288&gt;11,Taulukko2[Kohde]=Aikataulu!D$1),"SKIP",Aikataulu!D288)</f>
        <v>0</v>
      </c>
      <c r="K288">
        <f t="shared" si="18"/>
        <v>0</v>
      </c>
      <c r="N288">
        <f>IF(AND(ROW()&gt;'Uusi auto'!D$21,ROW()&lt;AA$4),'Uusi auto'!D$7,0)</f>
        <v>0</v>
      </c>
      <c r="O288">
        <f>IF(AND(ROW()&gt;'Uusi auto'!E$21,ROW()&lt;AB$4),'Uusi auto'!E$7,0)</f>
        <v>0</v>
      </c>
      <c r="Q288">
        <f t="shared" si="19"/>
        <v>0</v>
      </c>
      <c r="T288">
        <f>IF(AND(ROW()&gt;'Uusi auto'!J$21,ROW()&lt;AF$4),'Uusi auto'!J$7,0)</f>
        <v>0</v>
      </c>
      <c r="U288">
        <f>IF(AND(ROW()&gt;'Uusi auto'!K$21,ROW()&lt;AG$4),'Uusi auto'!K$7,0)</f>
        <v>0</v>
      </c>
      <c r="W288">
        <f t="shared" si="20"/>
        <v>0</v>
      </c>
    </row>
    <row r="289" spans="2:23" x14ac:dyDescent="0.35">
      <c r="B289">
        <f>IF(AND(ROW()&gt;'Uusi auto'!D$21,ROW()&lt;'Uusi auto'!D$23),'Uusi auto'!D$7,0)</f>
        <v>0</v>
      </c>
      <c r="C289">
        <f>IF(AND(ROW()&gt;'Uusi auto'!E$21,ROW()&lt;'Uusi auto'!E$23),'Uusi auto'!E$7,0)</f>
        <v>0</v>
      </c>
      <c r="E289">
        <f t="shared" si="17"/>
        <v>0</v>
      </c>
      <c r="G289" cm="1">
        <f t="array" ref="G289">IF(AND($E289&gt;11,Taulukko2[Kohde]=Aikataulu!A$1),"SKIP",Aikataulu!A289)</f>
        <v>0</v>
      </c>
      <c r="H289" cm="1">
        <f t="array" ref="H289">IF(AND($E289&gt;11,Taulukko2[Matalin prioriteetti]=Aikataulu!B$1),"SKIP",Aikataulu!B289)</f>
        <v>0</v>
      </c>
      <c r="I289" cm="1">
        <f t="array" ref="I289">IF(AND($E289&gt;11,Taulukko2[Kohde]=Aikataulu!C$1),"SKIP",Aikataulu!C289)</f>
        <v>0</v>
      </c>
      <c r="J289" cm="1">
        <f t="array" ref="J289">IF(AND($E289&gt;11,Taulukko2[Kohde]=Aikataulu!D$1),"SKIP",Aikataulu!D289)</f>
        <v>0</v>
      </c>
      <c r="K289">
        <f t="shared" si="18"/>
        <v>0</v>
      </c>
      <c r="N289">
        <f>IF(AND(ROW()&gt;'Uusi auto'!D$21,ROW()&lt;AA$4),'Uusi auto'!D$7,0)</f>
        <v>0</v>
      </c>
      <c r="O289">
        <f>IF(AND(ROW()&gt;'Uusi auto'!E$21,ROW()&lt;AB$4),'Uusi auto'!E$7,0)</f>
        <v>0</v>
      </c>
      <c r="Q289">
        <f t="shared" si="19"/>
        <v>0</v>
      </c>
      <c r="T289">
        <f>IF(AND(ROW()&gt;'Uusi auto'!J$21,ROW()&lt;AF$4),'Uusi auto'!J$7,0)</f>
        <v>0</v>
      </c>
      <c r="U289">
        <f>IF(AND(ROW()&gt;'Uusi auto'!K$21,ROW()&lt;AG$4),'Uusi auto'!K$7,0)</f>
        <v>0</v>
      </c>
      <c r="W289">
        <f t="shared" si="20"/>
        <v>0</v>
      </c>
    </row>
    <row r="290" spans="2:23" x14ac:dyDescent="0.35">
      <c r="B290">
        <f>IF(AND(ROW()&gt;'Uusi auto'!D$21,ROW()&lt;'Uusi auto'!D$23),'Uusi auto'!D$7,0)</f>
        <v>0</v>
      </c>
      <c r="C290">
        <f>IF(AND(ROW()&gt;'Uusi auto'!E$21,ROW()&lt;'Uusi auto'!E$23),'Uusi auto'!E$7,0)</f>
        <v>0</v>
      </c>
      <c r="E290">
        <f t="shared" si="17"/>
        <v>0</v>
      </c>
      <c r="G290" cm="1">
        <f t="array" ref="G290">IF(AND($E290&gt;11,Taulukko2[Kohde]=Aikataulu!A$1),"SKIP",Aikataulu!A290)</f>
        <v>0</v>
      </c>
      <c r="H290" cm="1">
        <f t="array" ref="H290">IF(AND($E290&gt;11,Taulukko2[Matalin prioriteetti]=Aikataulu!B$1),"SKIP",Aikataulu!B290)</f>
        <v>0</v>
      </c>
      <c r="I290" cm="1">
        <f t="array" ref="I290">IF(AND($E290&gt;11,Taulukko2[Kohde]=Aikataulu!C$1),"SKIP",Aikataulu!C290)</f>
        <v>0</v>
      </c>
      <c r="J290" cm="1">
        <f t="array" ref="J290">IF(AND($E290&gt;11,Taulukko2[Kohde]=Aikataulu!D$1),"SKIP",Aikataulu!D290)</f>
        <v>0</v>
      </c>
      <c r="K290">
        <f t="shared" si="18"/>
        <v>0</v>
      </c>
      <c r="N290">
        <f>IF(AND(ROW()&gt;'Uusi auto'!D$21,ROW()&lt;AA$4),'Uusi auto'!D$7,0)</f>
        <v>0</v>
      </c>
      <c r="O290">
        <f>IF(AND(ROW()&gt;'Uusi auto'!E$21,ROW()&lt;AB$4),'Uusi auto'!E$7,0)</f>
        <v>0</v>
      </c>
      <c r="Q290">
        <f t="shared" si="19"/>
        <v>0</v>
      </c>
      <c r="T290">
        <f>IF(AND(ROW()&gt;'Uusi auto'!J$21,ROW()&lt;AF$4),'Uusi auto'!J$7,0)</f>
        <v>0</v>
      </c>
      <c r="U290">
        <f>IF(AND(ROW()&gt;'Uusi auto'!K$21,ROW()&lt;AG$4),'Uusi auto'!K$7,0)</f>
        <v>0</v>
      </c>
      <c r="W290">
        <f t="shared" si="20"/>
        <v>0</v>
      </c>
    </row>
    <row r="291" spans="2:23" x14ac:dyDescent="0.35">
      <c r="B291">
        <f>IF(AND(ROW()&gt;'Uusi auto'!D$21,ROW()&lt;'Uusi auto'!D$23),'Uusi auto'!D$7,0)</f>
        <v>0</v>
      </c>
      <c r="C291">
        <f>IF(AND(ROW()&gt;'Uusi auto'!E$21,ROW()&lt;'Uusi auto'!E$23),'Uusi auto'!E$7,0)</f>
        <v>0</v>
      </c>
      <c r="E291">
        <f t="shared" si="17"/>
        <v>0</v>
      </c>
      <c r="G291" cm="1">
        <f t="array" ref="G291">IF(AND($E291&gt;11,Taulukko2[Kohde]=Aikataulu!A$1),"SKIP",Aikataulu!A291)</f>
        <v>0</v>
      </c>
      <c r="H291" cm="1">
        <f t="array" ref="H291">IF(AND($E291&gt;11,Taulukko2[Matalin prioriteetti]=Aikataulu!B$1),"SKIP",Aikataulu!B291)</f>
        <v>0</v>
      </c>
      <c r="I291" cm="1">
        <f t="array" ref="I291">IF(AND($E291&gt;11,Taulukko2[Kohde]=Aikataulu!C$1),"SKIP",Aikataulu!C291)</f>
        <v>0</v>
      </c>
      <c r="J291" cm="1">
        <f t="array" ref="J291">IF(AND($E291&gt;11,Taulukko2[Kohde]=Aikataulu!D$1),"SKIP",Aikataulu!D291)</f>
        <v>0</v>
      </c>
      <c r="K291">
        <f t="shared" si="18"/>
        <v>0</v>
      </c>
      <c r="N291">
        <f>IF(AND(ROW()&gt;'Uusi auto'!D$21,ROW()&lt;AA$4),'Uusi auto'!D$7,0)</f>
        <v>0</v>
      </c>
      <c r="O291">
        <f>IF(AND(ROW()&gt;'Uusi auto'!E$21,ROW()&lt;AB$4),'Uusi auto'!E$7,0)</f>
        <v>0</v>
      </c>
      <c r="Q291">
        <f t="shared" si="19"/>
        <v>0</v>
      </c>
      <c r="T291">
        <f>IF(AND(ROW()&gt;'Uusi auto'!J$21,ROW()&lt;AF$4),'Uusi auto'!J$7,0)</f>
        <v>0</v>
      </c>
      <c r="U291">
        <f>IF(AND(ROW()&gt;'Uusi auto'!K$21,ROW()&lt;AG$4),'Uusi auto'!K$7,0)</f>
        <v>0</v>
      </c>
      <c r="W291">
        <f t="shared" si="20"/>
        <v>0</v>
      </c>
    </row>
    <row r="292" spans="2:23" x14ac:dyDescent="0.35">
      <c r="B292">
        <f>IF(AND(ROW()&gt;'Uusi auto'!D$21,ROW()&lt;'Uusi auto'!D$23),'Uusi auto'!D$7,0)</f>
        <v>0</v>
      </c>
      <c r="C292">
        <f>IF(AND(ROW()&gt;'Uusi auto'!E$21,ROW()&lt;'Uusi auto'!E$23),'Uusi auto'!E$7,0)</f>
        <v>0</v>
      </c>
      <c r="E292">
        <f t="shared" si="17"/>
        <v>0</v>
      </c>
      <c r="G292" cm="1">
        <f t="array" ref="G292">IF(AND($E292&gt;11,Taulukko2[Kohde]=Aikataulu!A$1),"SKIP",Aikataulu!A292)</f>
        <v>0</v>
      </c>
      <c r="H292" cm="1">
        <f t="array" ref="H292">IF(AND($E292&gt;11,Taulukko2[Matalin prioriteetti]=Aikataulu!B$1),"SKIP",Aikataulu!B292)</f>
        <v>0</v>
      </c>
      <c r="I292" cm="1">
        <f t="array" ref="I292">IF(AND($E292&gt;11,Taulukko2[Kohde]=Aikataulu!C$1),"SKIP",Aikataulu!C292)</f>
        <v>0</v>
      </c>
      <c r="J292" cm="1">
        <f t="array" ref="J292">IF(AND($E292&gt;11,Taulukko2[Kohde]=Aikataulu!D$1),"SKIP",Aikataulu!D292)</f>
        <v>0</v>
      </c>
      <c r="K292">
        <f t="shared" si="18"/>
        <v>0</v>
      </c>
      <c r="N292">
        <f>IF(AND(ROW()&gt;'Uusi auto'!D$21,ROW()&lt;AA$4),'Uusi auto'!D$7,0)</f>
        <v>0</v>
      </c>
      <c r="O292">
        <f>IF(AND(ROW()&gt;'Uusi auto'!E$21,ROW()&lt;AB$4),'Uusi auto'!E$7,0)</f>
        <v>0</v>
      </c>
      <c r="Q292">
        <f t="shared" si="19"/>
        <v>0</v>
      </c>
      <c r="T292">
        <f>IF(AND(ROW()&gt;'Uusi auto'!J$21,ROW()&lt;AF$4),'Uusi auto'!J$7,0)</f>
        <v>0</v>
      </c>
      <c r="U292">
        <f>IF(AND(ROW()&gt;'Uusi auto'!K$21,ROW()&lt;AG$4),'Uusi auto'!K$7,0)</f>
        <v>0</v>
      </c>
      <c r="W292">
        <f t="shared" si="20"/>
        <v>0</v>
      </c>
    </row>
    <row r="293" spans="2:23" x14ac:dyDescent="0.35">
      <c r="B293">
        <f>IF(AND(ROW()&gt;'Uusi auto'!D$21,ROW()&lt;'Uusi auto'!D$23),'Uusi auto'!D$7,0)</f>
        <v>0</v>
      </c>
      <c r="C293">
        <f>IF(AND(ROW()&gt;'Uusi auto'!E$21,ROW()&lt;'Uusi auto'!E$23),'Uusi auto'!E$7,0)</f>
        <v>0</v>
      </c>
      <c r="E293">
        <f t="shared" si="17"/>
        <v>0</v>
      </c>
      <c r="G293" cm="1">
        <f t="array" ref="G293">IF(AND($E293&gt;11,Taulukko2[Kohde]=Aikataulu!A$1),"SKIP",Aikataulu!A293)</f>
        <v>0</v>
      </c>
      <c r="H293" cm="1">
        <f t="array" ref="H293">IF(AND($E293&gt;11,Taulukko2[Matalin prioriteetti]=Aikataulu!B$1),"SKIP",Aikataulu!B293)</f>
        <v>0</v>
      </c>
      <c r="I293" cm="1">
        <f t="array" ref="I293">IF(AND($E293&gt;11,Taulukko2[Kohde]=Aikataulu!C$1),"SKIP",Aikataulu!C293)</f>
        <v>0</v>
      </c>
      <c r="J293" cm="1">
        <f t="array" ref="J293">IF(AND($E293&gt;11,Taulukko2[Kohde]=Aikataulu!D$1),"SKIP",Aikataulu!D293)</f>
        <v>0</v>
      </c>
      <c r="K293">
        <f t="shared" si="18"/>
        <v>0</v>
      </c>
      <c r="N293">
        <f>IF(AND(ROW()&gt;'Uusi auto'!D$21,ROW()&lt;AA$4),'Uusi auto'!D$7,0)</f>
        <v>0</v>
      </c>
      <c r="O293">
        <f>IF(AND(ROW()&gt;'Uusi auto'!E$21,ROW()&lt;AB$4),'Uusi auto'!E$7,0)</f>
        <v>0</v>
      </c>
      <c r="Q293">
        <f t="shared" si="19"/>
        <v>0</v>
      </c>
      <c r="T293">
        <f>IF(AND(ROW()&gt;'Uusi auto'!J$21,ROW()&lt;AF$4),'Uusi auto'!J$7,0)</f>
        <v>0</v>
      </c>
      <c r="U293">
        <f>IF(AND(ROW()&gt;'Uusi auto'!K$21,ROW()&lt;AG$4),'Uusi auto'!K$7,0)</f>
        <v>0</v>
      </c>
      <c r="W293">
        <f t="shared" si="20"/>
        <v>0</v>
      </c>
    </row>
    <row r="294" spans="2:23" x14ac:dyDescent="0.35">
      <c r="B294">
        <f>IF(AND(ROW()&gt;'Uusi auto'!D$21,ROW()&lt;'Uusi auto'!D$23),'Uusi auto'!D$7,0)</f>
        <v>0</v>
      </c>
      <c r="C294">
        <f>IF(AND(ROW()&gt;'Uusi auto'!E$21,ROW()&lt;'Uusi auto'!E$23),'Uusi auto'!E$7,0)</f>
        <v>0</v>
      </c>
      <c r="E294">
        <f t="shared" si="17"/>
        <v>0</v>
      </c>
      <c r="G294" cm="1">
        <f t="array" ref="G294">IF(AND($E294&gt;11,Taulukko2[Kohde]=Aikataulu!A$1),"SKIP",Aikataulu!A294)</f>
        <v>0</v>
      </c>
      <c r="H294" cm="1">
        <f t="array" ref="H294">IF(AND($E294&gt;11,Taulukko2[Matalin prioriteetti]=Aikataulu!B$1),"SKIP",Aikataulu!B294)</f>
        <v>0</v>
      </c>
      <c r="I294" cm="1">
        <f t="array" ref="I294">IF(AND($E294&gt;11,Taulukko2[Kohde]=Aikataulu!C$1),"SKIP",Aikataulu!C294)</f>
        <v>0</v>
      </c>
      <c r="J294" cm="1">
        <f t="array" ref="J294">IF(AND($E294&gt;11,Taulukko2[Kohde]=Aikataulu!D$1),"SKIP",Aikataulu!D294)</f>
        <v>0</v>
      </c>
      <c r="K294">
        <f t="shared" si="18"/>
        <v>0</v>
      </c>
      <c r="N294">
        <f>IF(AND(ROW()&gt;'Uusi auto'!D$21,ROW()&lt;AA$4),'Uusi auto'!D$7,0)</f>
        <v>0</v>
      </c>
      <c r="O294">
        <f>IF(AND(ROW()&gt;'Uusi auto'!E$21,ROW()&lt;AB$4),'Uusi auto'!E$7,0)</f>
        <v>0</v>
      </c>
      <c r="Q294">
        <f t="shared" si="19"/>
        <v>0</v>
      </c>
      <c r="T294">
        <f>IF(AND(ROW()&gt;'Uusi auto'!J$21,ROW()&lt;AF$4),'Uusi auto'!J$7,0)</f>
        <v>0</v>
      </c>
      <c r="U294">
        <f>IF(AND(ROW()&gt;'Uusi auto'!K$21,ROW()&lt;AG$4),'Uusi auto'!K$7,0)</f>
        <v>0</v>
      </c>
      <c r="W294">
        <f t="shared" si="20"/>
        <v>0</v>
      </c>
    </row>
    <row r="295" spans="2:23" x14ac:dyDescent="0.35">
      <c r="B295">
        <f>IF(AND(ROW()&gt;'Uusi auto'!D$21,ROW()&lt;'Uusi auto'!D$23),'Uusi auto'!D$7,0)</f>
        <v>0</v>
      </c>
      <c r="C295">
        <f>IF(AND(ROW()&gt;'Uusi auto'!E$21,ROW()&lt;'Uusi auto'!E$23),'Uusi auto'!E$7,0)</f>
        <v>0</v>
      </c>
      <c r="E295">
        <f t="shared" si="17"/>
        <v>0</v>
      </c>
      <c r="G295" cm="1">
        <f t="array" ref="G295">IF(AND($E295&gt;11,Taulukko2[Kohde]=Aikataulu!A$1),"SKIP",Aikataulu!A295)</f>
        <v>0</v>
      </c>
      <c r="H295" cm="1">
        <f t="array" ref="H295">IF(AND($E295&gt;11,Taulukko2[Matalin prioriteetti]=Aikataulu!B$1),"SKIP",Aikataulu!B295)</f>
        <v>0</v>
      </c>
      <c r="I295" cm="1">
        <f t="array" ref="I295">IF(AND($E295&gt;11,Taulukko2[Kohde]=Aikataulu!C$1),"SKIP",Aikataulu!C295)</f>
        <v>0</v>
      </c>
      <c r="J295" cm="1">
        <f t="array" ref="J295">IF(AND($E295&gt;11,Taulukko2[Kohde]=Aikataulu!D$1),"SKIP",Aikataulu!D295)</f>
        <v>0</v>
      </c>
      <c r="K295">
        <f t="shared" si="18"/>
        <v>0</v>
      </c>
      <c r="N295">
        <f>IF(AND(ROW()&gt;'Uusi auto'!D$21,ROW()&lt;AA$4),'Uusi auto'!D$7,0)</f>
        <v>0</v>
      </c>
      <c r="O295">
        <f>IF(AND(ROW()&gt;'Uusi auto'!E$21,ROW()&lt;AB$4),'Uusi auto'!E$7,0)</f>
        <v>0</v>
      </c>
      <c r="Q295">
        <f t="shared" si="19"/>
        <v>0</v>
      </c>
      <c r="T295">
        <f>IF(AND(ROW()&gt;'Uusi auto'!J$21,ROW()&lt;AF$4),'Uusi auto'!J$7,0)</f>
        <v>0</v>
      </c>
      <c r="U295">
        <f>IF(AND(ROW()&gt;'Uusi auto'!K$21,ROW()&lt;AG$4),'Uusi auto'!K$7,0)</f>
        <v>0</v>
      </c>
      <c r="W295">
        <f t="shared" si="20"/>
        <v>0</v>
      </c>
    </row>
    <row r="296" spans="2:23" x14ac:dyDescent="0.35">
      <c r="B296">
        <f>IF(AND(ROW()&gt;'Uusi auto'!D$21,ROW()&lt;'Uusi auto'!D$23),'Uusi auto'!D$7,0)</f>
        <v>0</v>
      </c>
      <c r="C296">
        <f>IF(AND(ROW()&gt;'Uusi auto'!E$21,ROW()&lt;'Uusi auto'!E$23),'Uusi auto'!E$7,0)</f>
        <v>0</v>
      </c>
      <c r="E296">
        <f t="shared" si="17"/>
        <v>0</v>
      </c>
      <c r="G296" cm="1">
        <f t="array" ref="G296">IF(AND($E296&gt;11,Taulukko2[Kohde]=Aikataulu!A$1),"SKIP",Aikataulu!A296)</f>
        <v>0</v>
      </c>
      <c r="H296" cm="1">
        <f t="array" ref="H296">IF(AND($E296&gt;11,Taulukko2[Matalin prioriteetti]=Aikataulu!B$1),"SKIP",Aikataulu!B296)</f>
        <v>0</v>
      </c>
      <c r="I296" cm="1">
        <f t="array" ref="I296">IF(AND($E296&gt;11,Taulukko2[Kohde]=Aikataulu!C$1),"SKIP",Aikataulu!C296)</f>
        <v>0</v>
      </c>
      <c r="J296" cm="1">
        <f t="array" ref="J296">IF(AND($E296&gt;11,Taulukko2[Kohde]=Aikataulu!D$1),"SKIP",Aikataulu!D296)</f>
        <v>0</v>
      </c>
      <c r="K296">
        <f t="shared" si="18"/>
        <v>0</v>
      </c>
      <c r="N296">
        <f>IF(AND(ROW()&gt;'Uusi auto'!D$21,ROW()&lt;AA$4),'Uusi auto'!D$7,0)</f>
        <v>0</v>
      </c>
      <c r="O296">
        <f>IF(AND(ROW()&gt;'Uusi auto'!E$21,ROW()&lt;AB$4),'Uusi auto'!E$7,0)</f>
        <v>0</v>
      </c>
      <c r="Q296">
        <f t="shared" si="19"/>
        <v>0</v>
      </c>
      <c r="T296">
        <f>IF(AND(ROW()&gt;'Uusi auto'!J$21,ROW()&lt;AF$4),'Uusi auto'!J$7,0)</f>
        <v>0</v>
      </c>
      <c r="U296">
        <f>IF(AND(ROW()&gt;'Uusi auto'!K$21,ROW()&lt;AG$4),'Uusi auto'!K$7,0)</f>
        <v>0</v>
      </c>
      <c r="W296">
        <f t="shared" si="20"/>
        <v>0</v>
      </c>
    </row>
    <row r="297" spans="2:23" x14ac:dyDescent="0.35">
      <c r="B297">
        <f>IF(AND(ROW()&gt;'Uusi auto'!D$21,ROW()&lt;'Uusi auto'!D$23),'Uusi auto'!D$7,0)</f>
        <v>0</v>
      </c>
      <c r="C297">
        <f>IF(AND(ROW()&gt;'Uusi auto'!E$21,ROW()&lt;'Uusi auto'!E$23),'Uusi auto'!E$7,0)</f>
        <v>0</v>
      </c>
      <c r="E297">
        <f t="shared" si="17"/>
        <v>0</v>
      </c>
      <c r="G297" cm="1">
        <f t="array" ref="G297">IF(AND($E297&gt;11,Taulukko2[Kohde]=Aikataulu!A$1),"SKIP",Aikataulu!A297)</f>
        <v>0</v>
      </c>
      <c r="H297" cm="1">
        <f t="array" ref="H297">IF(AND($E297&gt;11,Taulukko2[Matalin prioriteetti]=Aikataulu!B$1),"SKIP",Aikataulu!B297)</f>
        <v>0</v>
      </c>
      <c r="I297" cm="1">
        <f t="array" ref="I297">IF(AND($E297&gt;11,Taulukko2[Kohde]=Aikataulu!C$1),"SKIP",Aikataulu!C297)</f>
        <v>0</v>
      </c>
      <c r="J297" cm="1">
        <f t="array" ref="J297">IF(AND($E297&gt;11,Taulukko2[Kohde]=Aikataulu!D$1),"SKIP",Aikataulu!D297)</f>
        <v>0</v>
      </c>
      <c r="K297">
        <f t="shared" si="18"/>
        <v>0</v>
      </c>
      <c r="N297">
        <f>IF(AND(ROW()&gt;'Uusi auto'!D$21,ROW()&lt;AA$4),'Uusi auto'!D$7,0)</f>
        <v>0</v>
      </c>
      <c r="O297">
        <f>IF(AND(ROW()&gt;'Uusi auto'!E$21,ROW()&lt;AB$4),'Uusi auto'!E$7,0)</f>
        <v>0</v>
      </c>
      <c r="Q297">
        <f t="shared" si="19"/>
        <v>0</v>
      </c>
      <c r="T297">
        <f>IF(AND(ROW()&gt;'Uusi auto'!J$21,ROW()&lt;AF$4),'Uusi auto'!J$7,0)</f>
        <v>0</v>
      </c>
      <c r="U297">
        <f>IF(AND(ROW()&gt;'Uusi auto'!K$21,ROW()&lt;AG$4),'Uusi auto'!K$7,0)</f>
        <v>0</v>
      </c>
      <c r="W297">
        <f t="shared" si="20"/>
        <v>0</v>
      </c>
    </row>
    <row r="298" spans="2:23" x14ac:dyDescent="0.35">
      <c r="B298">
        <f>IF(AND(ROW()&gt;'Uusi auto'!D$21,ROW()&lt;'Uusi auto'!D$23),'Uusi auto'!D$7,0)</f>
        <v>0</v>
      </c>
      <c r="C298">
        <f>IF(AND(ROW()&gt;'Uusi auto'!E$21,ROW()&lt;'Uusi auto'!E$23),'Uusi auto'!E$7,0)</f>
        <v>0</v>
      </c>
      <c r="E298">
        <f t="shared" si="17"/>
        <v>0</v>
      </c>
      <c r="G298" cm="1">
        <f t="array" ref="G298">IF(AND($E298&gt;11,Taulukko2[Kohde]=Aikataulu!A$1),"SKIP",Aikataulu!A298)</f>
        <v>0</v>
      </c>
      <c r="H298" cm="1">
        <f t="array" ref="H298">IF(AND($E298&gt;11,Taulukko2[Matalin prioriteetti]=Aikataulu!B$1),"SKIP",Aikataulu!B298)</f>
        <v>0</v>
      </c>
      <c r="I298" cm="1">
        <f t="array" ref="I298">IF(AND($E298&gt;11,Taulukko2[Kohde]=Aikataulu!C$1),"SKIP",Aikataulu!C298)</f>
        <v>0</v>
      </c>
      <c r="J298" cm="1">
        <f t="array" ref="J298">IF(AND($E298&gt;11,Taulukko2[Kohde]=Aikataulu!D$1),"SKIP",Aikataulu!D298)</f>
        <v>0</v>
      </c>
      <c r="K298">
        <f t="shared" si="18"/>
        <v>0</v>
      </c>
      <c r="N298">
        <f>IF(AND(ROW()&gt;'Uusi auto'!D$21,ROW()&lt;AA$4),'Uusi auto'!D$7,0)</f>
        <v>0</v>
      </c>
      <c r="O298">
        <f>IF(AND(ROW()&gt;'Uusi auto'!E$21,ROW()&lt;AB$4),'Uusi auto'!E$7,0)</f>
        <v>0</v>
      </c>
      <c r="Q298">
        <f t="shared" si="19"/>
        <v>0</v>
      </c>
      <c r="T298">
        <f>IF(AND(ROW()&gt;'Uusi auto'!J$21,ROW()&lt;AF$4),'Uusi auto'!J$7,0)</f>
        <v>0</v>
      </c>
      <c r="U298">
        <f>IF(AND(ROW()&gt;'Uusi auto'!K$21,ROW()&lt;AG$4),'Uusi auto'!K$7,0)</f>
        <v>0</v>
      </c>
      <c r="W298">
        <f t="shared" si="20"/>
        <v>0</v>
      </c>
    </row>
    <row r="299" spans="2:23" x14ac:dyDescent="0.35">
      <c r="B299">
        <f>IF(AND(ROW()&gt;'Uusi auto'!D$21,ROW()&lt;'Uusi auto'!D$23),'Uusi auto'!D$7,0)</f>
        <v>0</v>
      </c>
      <c r="C299">
        <f>IF(AND(ROW()&gt;'Uusi auto'!E$21,ROW()&lt;'Uusi auto'!E$23),'Uusi auto'!E$7,0)</f>
        <v>0</v>
      </c>
      <c r="E299">
        <f t="shared" si="17"/>
        <v>0</v>
      </c>
      <c r="G299" cm="1">
        <f t="array" ref="G299">IF(AND($E299&gt;11,Taulukko2[Kohde]=Aikataulu!A$1),"SKIP",Aikataulu!A299)</f>
        <v>0</v>
      </c>
      <c r="H299" cm="1">
        <f t="array" ref="H299">IF(AND($E299&gt;11,Taulukko2[Matalin prioriteetti]=Aikataulu!B$1),"SKIP",Aikataulu!B299)</f>
        <v>0</v>
      </c>
      <c r="I299" cm="1">
        <f t="array" ref="I299">IF(AND($E299&gt;11,Taulukko2[Kohde]=Aikataulu!C$1),"SKIP",Aikataulu!C299)</f>
        <v>0</v>
      </c>
      <c r="J299" cm="1">
        <f t="array" ref="J299">IF(AND($E299&gt;11,Taulukko2[Kohde]=Aikataulu!D$1),"SKIP",Aikataulu!D299)</f>
        <v>0</v>
      </c>
      <c r="K299">
        <f t="shared" si="18"/>
        <v>0</v>
      </c>
      <c r="N299">
        <f>IF(AND(ROW()&gt;'Uusi auto'!D$21,ROW()&lt;AA$4),'Uusi auto'!D$7,0)</f>
        <v>0</v>
      </c>
      <c r="O299">
        <f>IF(AND(ROW()&gt;'Uusi auto'!E$21,ROW()&lt;AB$4),'Uusi auto'!E$7,0)</f>
        <v>0</v>
      </c>
      <c r="Q299">
        <f t="shared" si="19"/>
        <v>0</v>
      </c>
      <c r="T299">
        <f>IF(AND(ROW()&gt;'Uusi auto'!J$21,ROW()&lt;AF$4),'Uusi auto'!J$7,0)</f>
        <v>0</v>
      </c>
      <c r="U299">
        <f>IF(AND(ROW()&gt;'Uusi auto'!K$21,ROW()&lt;AG$4),'Uusi auto'!K$7,0)</f>
        <v>0</v>
      </c>
      <c r="W299">
        <f t="shared" si="20"/>
        <v>0</v>
      </c>
    </row>
    <row r="300" spans="2:23" x14ac:dyDescent="0.35">
      <c r="B300">
        <f>IF(AND(ROW()&gt;'Uusi auto'!D$21,ROW()&lt;'Uusi auto'!D$23),'Uusi auto'!D$7,0)</f>
        <v>0</v>
      </c>
      <c r="C300">
        <f>IF(AND(ROW()&gt;'Uusi auto'!E$21,ROW()&lt;'Uusi auto'!E$23),'Uusi auto'!E$7,0)</f>
        <v>0</v>
      </c>
      <c r="E300">
        <f t="shared" si="17"/>
        <v>0</v>
      </c>
      <c r="G300" cm="1">
        <f t="array" ref="G300">IF(AND($E300&gt;11,Taulukko2[Kohde]=Aikataulu!A$1),"SKIP",Aikataulu!A300)</f>
        <v>0</v>
      </c>
      <c r="H300" cm="1">
        <f t="array" ref="H300">IF(AND($E300&gt;11,Taulukko2[Matalin prioriteetti]=Aikataulu!B$1),"SKIP",Aikataulu!B300)</f>
        <v>0</v>
      </c>
      <c r="I300" cm="1">
        <f t="array" ref="I300">IF(AND($E300&gt;11,Taulukko2[Kohde]=Aikataulu!C$1),"SKIP",Aikataulu!C300)</f>
        <v>0</v>
      </c>
      <c r="J300" cm="1">
        <f t="array" ref="J300">IF(AND($E300&gt;11,Taulukko2[Kohde]=Aikataulu!D$1),"SKIP",Aikataulu!D300)</f>
        <v>0</v>
      </c>
      <c r="K300">
        <f t="shared" si="18"/>
        <v>0</v>
      </c>
      <c r="N300">
        <f>IF(AND(ROW()&gt;'Uusi auto'!D$21,ROW()&lt;AA$4),'Uusi auto'!D$7,0)</f>
        <v>0</v>
      </c>
      <c r="O300">
        <f>IF(AND(ROW()&gt;'Uusi auto'!E$21,ROW()&lt;AB$4),'Uusi auto'!E$7,0)</f>
        <v>0</v>
      </c>
      <c r="Q300">
        <f t="shared" si="19"/>
        <v>0</v>
      </c>
      <c r="T300">
        <f>IF(AND(ROW()&gt;'Uusi auto'!J$21,ROW()&lt;AF$4),'Uusi auto'!J$7,0)</f>
        <v>0</v>
      </c>
      <c r="U300">
        <f>IF(AND(ROW()&gt;'Uusi auto'!K$21,ROW()&lt;AG$4),'Uusi auto'!K$7,0)</f>
        <v>0</v>
      </c>
      <c r="W300">
        <f t="shared" si="20"/>
        <v>0</v>
      </c>
    </row>
    <row r="301" spans="2:23" x14ac:dyDescent="0.35">
      <c r="B301">
        <f>IF(AND(ROW()&gt;'Uusi auto'!D$21,ROW()&lt;'Uusi auto'!D$23),'Uusi auto'!D$7,0)</f>
        <v>0</v>
      </c>
      <c r="C301">
        <f>IF(AND(ROW()&gt;'Uusi auto'!E$21,ROW()&lt;'Uusi auto'!E$23),'Uusi auto'!E$7,0)</f>
        <v>0</v>
      </c>
      <c r="E301">
        <f t="shared" si="17"/>
        <v>0</v>
      </c>
      <c r="G301" cm="1">
        <f t="array" ref="G301">IF(AND($E301&gt;11,Taulukko2[Kohde]=Aikataulu!A$1),"SKIP",Aikataulu!A301)</f>
        <v>0</v>
      </c>
      <c r="H301" cm="1">
        <f t="array" ref="H301">IF(AND($E301&gt;11,Taulukko2[Matalin prioriteetti]=Aikataulu!B$1),"SKIP",Aikataulu!B301)</f>
        <v>0</v>
      </c>
      <c r="I301" cm="1">
        <f t="array" ref="I301">IF(AND($E301&gt;11,Taulukko2[Kohde]=Aikataulu!C$1),"SKIP",Aikataulu!C301)</f>
        <v>0</v>
      </c>
      <c r="J301" cm="1">
        <f t="array" ref="J301">IF(AND($E301&gt;11,Taulukko2[Kohde]=Aikataulu!D$1),"SKIP",Aikataulu!D301)</f>
        <v>0</v>
      </c>
      <c r="K301">
        <f t="shared" si="18"/>
        <v>0</v>
      </c>
      <c r="N301">
        <f>IF(AND(ROW()&gt;'Uusi auto'!D$21,ROW()&lt;AA$4),'Uusi auto'!D$7,0)</f>
        <v>0</v>
      </c>
      <c r="O301">
        <f>IF(AND(ROW()&gt;'Uusi auto'!E$21,ROW()&lt;AB$4),'Uusi auto'!E$7,0)</f>
        <v>0</v>
      </c>
      <c r="Q301">
        <f t="shared" si="19"/>
        <v>0</v>
      </c>
      <c r="T301">
        <f>IF(AND(ROW()&gt;'Uusi auto'!J$21,ROW()&lt;AF$4),'Uusi auto'!J$7,0)</f>
        <v>0</v>
      </c>
      <c r="U301">
        <f>IF(AND(ROW()&gt;'Uusi auto'!K$21,ROW()&lt;AG$4),'Uusi auto'!K$7,0)</f>
        <v>0</v>
      </c>
      <c r="W301">
        <f t="shared" si="20"/>
        <v>0</v>
      </c>
    </row>
    <row r="302" spans="2:23" x14ac:dyDescent="0.35">
      <c r="B302">
        <f>IF(AND(ROW()&gt;'Uusi auto'!D$21,ROW()&lt;'Uusi auto'!D$23),'Uusi auto'!D$7,0)</f>
        <v>0</v>
      </c>
      <c r="C302">
        <f>IF(AND(ROW()&gt;'Uusi auto'!E$21,ROW()&lt;'Uusi auto'!E$23),'Uusi auto'!E$7,0)</f>
        <v>0</v>
      </c>
      <c r="E302">
        <f t="shared" si="17"/>
        <v>0</v>
      </c>
      <c r="G302" cm="1">
        <f t="array" ref="G302">IF(AND($E302&gt;11,Taulukko2[Kohde]=Aikataulu!A$1),"SKIP",Aikataulu!A302)</f>
        <v>0</v>
      </c>
      <c r="H302" cm="1">
        <f t="array" ref="H302">IF(AND($E302&gt;11,Taulukko2[Matalin prioriteetti]=Aikataulu!B$1),"SKIP",Aikataulu!B302)</f>
        <v>0</v>
      </c>
      <c r="I302" cm="1">
        <f t="array" ref="I302">IF(AND($E302&gt;11,Taulukko2[Kohde]=Aikataulu!C$1),"SKIP",Aikataulu!C302)</f>
        <v>0</v>
      </c>
      <c r="J302" cm="1">
        <f t="array" ref="J302">IF(AND($E302&gt;11,Taulukko2[Kohde]=Aikataulu!D$1),"SKIP",Aikataulu!D302)</f>
        <v>0</v>
      </c>
      <c r="K302">
        <f t="shared" si="18"/>
        <v>0</v>
      </c>
      <c r="N302">
        <f>IF(AND(ROW()&gt;'Uusi auto'!D$21,ROW()&lt;AA$4),'Uusi auto'!D$7,0)</f>
        <v>0</v>
      </c>
      <c r="O302">
        <f>IF(AND(ROW()&gt;'Uusi auto'!E$21,ROW()&lt;AB$4),'Uusi auto'!E$7,0)</f>
        <v>0</v>
      </c>
      <c r="Q302">
        <f t="shared" si="19"/>
        <v>0</v>
      </c>
      <c r="T302">
        <f>IF(AND(ROW()&gt;'Uusi auto'!J$21,ROW()&lt;AF$4),'Uusi auto'!J$7,0)</f>
        <v>0</v>
      </c>
      <c r="U302">
        <f>IF(AND(ROW()&gt;'Uusi auto'!K$21,ROW()&lt;AG$4),'Uusi auto'!K$7,0)</f>
        <v>0</v>
      </c>
      <c r="W302">
        <f t="shared" si="20"/>
        <v>0</v>
      </c>
    </row>
    <row r="303" spans="2:23" x14ac:dyDescent="0.35">
      <c r="B303">
        <f>IF(AND(ROW()&gt;'Uusi auto'!D$21,ROW()&lt;'Uusi auto'!D$23),'Uusi auto'!D$7,0)</f>
        <v>0</v>
      </c>
      <c r="C303">
        <f>IF(AND(ROW()&gt;'Uusi auto'!E$21,ROW()&lt;'Uusi auto'!E$23),'Uusi auto'!E$7,0)</f>
        <v>0</v>
      </c>
      <c r="E303">
        <f t="shared" si="17"/>
        <v>0</v>
      </c>
      <c r="G303" cm="1">
        <f t="array" ref="G303">IF(AND($E303&gt;11,Taulukko2[Kohde]=Aikataulu!A$1),"SKIP",Aikataulu!A303)</f>
        <v>0</v>
      </c>
      <c r="H303" cm="1">
        <f t="array" ref="H303">IF(AND($E303&gt;11,Taulukko2[Matalin prioriteetti]=Aikataulu!B$1),"SKIP",Aikataulu!B303)</f>
        <v>0</v>
      </c>
      <c r="I303" cm="1">
        <f t="array" ref="I303">IF(AND($E303&gt;11,Taulukko2[Kohde]=Aikataulu!C$1),"SKIP",Aikataulu!C303)</f>
        <v>0</v>
      </c>
      <c r="J303" cm="1">
        <f t="array" ref="J303">IF(AND($E303&gt;11,Taulukko2[Kohde]=Aikataulu!D$1),"SKIP",Aikataulu!D303)</f>
        <v>0</v>
      </c>
      <c r="K303">
        <f t="shared" si="18"/>
        <v>0</v>
      </c>
      <c r="N303">
        <f>IF(AND(ROW()&gt;'Uusi auto'!D$21,ROW()&lt;AA$4),'Uusi auto'!D$7,0)</f>
        <v>0</v>
      </c>
      <c r="O303">
        <f>IF(AND(ROW()&gt;'Uusi auto'!E$21,ROW()&lt;AB$4),'Uusi auto'!E$7,0)</f>
        <v>0</v>
      </c>
      <c r="Q303">
        <f t="shared" si="19"/>
        <v>0</v>
      </c>
      <c r="T303">
        <f>IF(AND(ROW()&gt;'Uusi auto'!J$21,ROW()&lt;AF$4),'Uusi auto'!J$7,0)</f>
        <v>0</v>
      </c>
      <c r="U303">
        <f>IF(AND(ROW()&gt;'Uusi auto'!K$21,ROW()&lt;AG$4),'Uusi auto'!K$7,0)</f>
        <v>0</v>
      </c>
      <c r="W303">
        <f t="shared" si="20"/>
        <v>0</v>
      </c>
    </row>
    <row r="304" spans="2:23" x14ac:dyDescent="0.35">
      <c r="B304">
        <f>IF(AND(ROW()&gt;'Uusi auto'!D$21,ROW()&lt;'Uusi auto'!D$23),'Uusi auto'!D$7,0)</f>
        <v>0</v>
      </c>
      <c r="C304">
        <f>IF(AND(ROW()&gt;'Uusi auto'!E$21,ROW()&lt;'Uusi auto'!E$23),'Uusi auto'!E$7,0)</f>
        <v>0</v>
      </c>
      <c r="E304">
        <f t="shared" si="17"/>
        <v>0</v>
      </c>
      <c r="G304" cm="1">
        <f t="array" ref="G304">IF(AND($E304&gt;11,Taulukko2[Kohde]=Aikataulu!A$1),"SKIP",Aikataulu!A304)</f>
        <v>0</v>
      </c>
      <c r="H304" cm="1">
        <f t="array" ref="H304">IF(AND($E304&gt;11,Taulukko2[Matalin prioriteetti]=Aikataulu!B$1),"SKIP",Aikataulu!B304)</f>
        <v>0</v>
      </c>
      <c r="I304" cm="1">
        <f t="array" ref="I304">IF(AND($E304&gt;11,Taulukko2[Kohde]=Aikataulu!C$1),"SKIP",Aikataulu!C304)</f>
        <v>0</v>
      </c>
      <c r="J304" cm="1">
        <f t="array" ref="J304">IF(AND($E304&gt;11,Taulukko2[Kohde]=Aikataulu!D$1),"SKIP",Aikataulu!D304)</f>
        <v>0</v>
      </c>
      <c r="K304">
        <f t="shared" si="18"/>
        <v>0</v>
      </c>
      <c r="N304">
        <f>IF(AND(ROW()&gt;'Uusi auto'!D$21,ROW()&lt;AA$4),'Uusi auto'!D$7,0)</f>
        <v>0</v>
      </c>
      <c r="O304">
        <f>IF(AND(ROW()&gt;'Uusi auto'!E$21,ROW()&lt;AB$4),'Uusi auto'!E$7,0)</f>
        <v>0</v>
      </c>
      <c r="Q304">
        <f t="shared" si="19"/>
        <v>0</v>
      </c>
      <c r="T304">
        <f>IF(AND(ROW()&gt;'Uusi auto'!J$21,ROW()&lt;AF$4),'Uusi auto'!J$7,0)</f>
        <v>0</v>
      </c>
      <c r="U304">
        <f>IF(AND(ROW()&gt;'Uusi auto'!K$21,ROW()&lt;AG$4),'Uusi auto'!K$7,0)</f>
        <v>0</v>
      </c>
      <c r="W304">
        <f t="shared" si="20"/>
        <v>0</v>
      </c>
    </row>
    <row r="305" spans="2:23" x14ac:dyDescent="0.35">
      <c r="B305">
        <f>IF(AND(ROW()&gt;'Uusi auto'!D$21,ROW()&lt;'Uusi auto'!D$23),'Uusi auto'!D$7,0)</f>
        <v>0</v>
      </c>
      <c r="C305">
        <f>IF(AND(ROW()&gt;'Uusi auto'!E$21,ROW()&lt;'Uusi auto'!E$23),'Uusi auto'!E$7,0)</f>
        <v>0</v>
      </c>
      <c r="E305">
        <f t="shared" si="17"/>
        <v>0</v>
      </c>
      <c r="G305" cm="1">
        <f t="array" ref="G305">IF(AND($E305&gt;11,Taulukko2[Kohde]=Aikataulu!A$1),"SKIP",Aikataulu!A305)</f>
        <v>0</v>
      </c>
      <c r="H305" cm="1">
        <f t="array" ref="H305">IF(AND($E305&gt;11,Taulukko2[Matalin prioriteetti]=Aikataulu!B$1),"SKIP",Aikataulu!B305)</f>
        <v>0</v>
      </c>
      <c r="I305" cm="1">
        <f t="array" ref="I305">IF(AND($E305&gt;11,Taulukko2[Kohde]=Aikataulu!C$1),"SKIP",Aikataulu!C305)</f>
        <v>0</v>
      </c>
      <c r="J305" cm="1">
        <f t="array" ref="J305">IF(AND($E305&gt;11,Taulukko2[Kohde]=Aikataulu!D$1),"SKIP",Aikataulu!D305)</f>
        <v>0</v>
      </c>
      <c r="K305">
        <f t="shared" si="18"/>
        <v>0</v>
      </c>
      <c r="N305">
        <f>IF(AND(ROW()&gt;'Uusi auto'!D$21,ROW()&lt;AA$4),'Uusi auto'!D$7,0)</f>
        <v>0</v>
      </c>
      <c r="O305">
        <f>IF(AND(ROW()&gt;'Uusi auto'!E$21,ROW()&lt;AB$4),'Uusi auto'!E$7,0)</f>
        <v>0</v>
      </c>
      <c r="Q305">
        <f t="shared" si="19"/>
        <v>0</v>
      </c>
      <c r="T305">
        <f>IF(AND(ROW()&gt;'Uusi auto'!J$21,ROW()&lt;AF$4),'Uusi auto'!J$7,0)</f>
        <v>0</v>
      </c>
      <c r="U305">
        <f>IF(AND(ROW()&gt;'Uusi auto'!K$21,ROW()&lt;AG$4),'Uusi auto'!K$7,0)</f>
        <v>0</v>
      </c>
      <c r="W305">
        <f t="shared" si="20"/>
        <v>0</v>
      </c>
    </row>
    <row r="306" spans="2:23" x14ac:dyDescent="0.35">
      <c r="B306">
        <f>IF(AND(ROW()&gt;'Uusi auto'!D$21,ROW()&lt;'Uusi auto'!D$23),'Uusi auto'!D$7,0)</f>
        <v>0</v>
      </c>
      <c r="C306">
        <f>IF(AND(ROW()&gt;'Uusi auto'!E$21,ROW()&lt;'Uusi auto'!E$23),'Uusi auto'!E$7,0)</f>
        <v>0</v>
      </c>
      <c r="E306">
        <f t="shared" si="17"/>
        <v>0</v>
      </c>
      <c r="G306" cm="1">
        <f t="array" ref="G306">IF(AND($E306&gt;11,Taulukko2[Kohde]=Aikataulu!A$1),"SKIP",Aikataulu!A306)</f>
        <v>0</v>
      </c>
      <c r="H306" cm="1">
        <f t="array" ref="H306">IF(AND($E306&gt;11,Taulukko2[Matalin prioriteetti]=Aikataulu!B$1),"SKIP",Aikataulu!B306)</f>
        <v>0</v>
      </c>
      <c r="I306" cm="1">
        <f t="array" ref="I306">IF(AND($E306&gt;11,Taulukko2[Kohde]=Aikataulu!C$1),"SKIP",Aikataulu!C306)</f>
        <v>0</v>
      </c>
      <c r="J306" cm="1">
        <f t="array" ref="J306">IF(AND($E306&gt;11,Taulukko2[Kohde]=Aikataulu!D$1),"SKIP",Aikataulu!D306)</f>
        <v>0</v>
      </c>
      <c r="K306">
        <f t="shared" si="18"/>
        <v>0</v>
      </c>
      <c r="N306">
        <f>IF(AND(ROW()&gt;'Uusi auto'!D$21,ROW()&lt;AA$4),'Uusi auto'!D$7,0)</f>
        <v>0</v>
      </c>
      <c r="O306">
        <f>IF(AND(ROW()&gt;'Uusi auto'!E$21,ROW()&lt;AB$4),'Uusi auto'!E$7,0)</f>
        <v>0</v>
      </c>
      <c r="Q306">
        <f t="shared" si="19"/>
        <v>0</v>
      </c>
      <c r="T306">
        <f>IF(AND(ROW()&gt;'Uusi auto'!J$21,ROW()&lt;AF$4),'Uusi auto'!J$7,0)</f>
        <v>0</v>
      </c>
      <c r="U306">
        <f>IF(AND(ROW()&gt;'Uusi auto'!K$21,ROW()&lt;AG$4),'Uusi auto'!K$7,0)</f>
        <v>0</v>
      </c>
      <c r="W306">
        <f t="shared" si="20"/>
        <v>0</v>
      </c>
    </row>
    <row r="307" spans="2:23" x14ac:dyDescent="0.35">
      <c r="B307">
        <f>IF(AND(ROW()&gt;'Uusi auto'!D$21,ROW()&lt;'Uusi auto'!D$23),'Uusi auto'!D$7,0)</f>
        <v>0</v>
      </c>
      <c r="C307">
        <f>IF(AND(ROW()&gt;'Uusi auto'!E$21,ROW()&lt;'Uusi auto'!E$23),'Uusi auto'!E$7,0)</f>
        <v>0</v>
      </c>
      <c r="E307">
        <f t="shared" si="17"/>
        <v>0</v>
      </c>
      <c r="G307" cm="1">
        <f t="array" ref="G307">IF(AND($E307&gt;11,Taulukko2[Kohde]=Aikataulu!A$1),"SKIP",Aikataulu!A307)</f>
        <v>0</v>
      </c>
      <c r="H307" cm="1">
        <f t="array" ref="H307">IF(AND($E307&gt;11,Taulukko2[Matalin prioriteetti]=Aikataulu!B$1),"SKIP",Aikataulu!B307)</f>
        <v>0</v>
      </c>
      <c r="I307" cm="1">
        <f t="array" ref="I307">IF(AND($E307&gt;11,Taulukko2[Kohde]=Aikataulu!C$1),"SKIP",Aikataulu!C307)</f>
        <v>0</v>
      </c>
      <c r="J307" cm="1">
        <f t="array" ref="J307">IF(AND($E307&gt;11,Taulukko2[Kohde]=Aikataulu!D$1),"SKIP",Aikataulu!D307)</f>
        <v>0</v>
      </c>
      <c r="K307">
        <f t="shared" si="18"/>
        <v>0</v>
      </c>
      <c r="N307">
        <f>IF(AND(ROW()&gt;'Uusi auto'!D$21,ROW()&lt;AA$4),'Uusi auto'!D$7,0)</f>
        <v>0</v>
      </c>
      <c r="O307">
        <f>IF(AND(ROW()&gt;'Uusi auto'!E$21,ROW()&lt;AB$4),'Uusi auto'!E$7,0)</f>
        <v>0</v>
      </c>
      <c r="Q307">
        <f t="shared" si="19"/>
        <v>0</v>
      </c>
      <c r="T307">
        <f>IF(AND(ROW()&gt;'Uusi auto'!J$21,ROW()&lt;AF$4),'Uusi auto'!J$7,0)</f>
        <v>0</v>
      </c>
      <c r="U307">
        <f>IF(AND(ROW()&gt;'Uusi auto'!K$21,ROW()&lt;AG$4),'Uusi auto'!K$7,0)</f>
        <v>0</v>
      </c>
      <c r="W307">
        <f t="shared" si="20"/>
        <v>0</v>
      </c>
    </row>
    <row r="308" spans="2:23" x14ac:dyDescent="0.35">
      <c r="B308">
        <f>IF(AND(ROW()&gt;'Uusi auto'!D$21,ROW()&lt;'Uusi auto'!D$23),'Uusi auto'!D$7,0)</f>
        <v>0</v>
      </c>
      <c r="C308">
        <f>IF(AND(ROW()&gt;'Uusi auto'!E$21,ROW()&lt;'Uusi auto'!E$23),'Uusi auto'!E$7,0)</f>
        <v>0</v>
      </c>
      <c r="E308">
        <f t="shared" si="17"/>
        <v>0</v>
      </c>
      <c r="G308" cm="1">
        <f t="array" ref="G308">IF(AND($E308&gt;11,Taulukko2[Kohde]=Aikataulu!A$1),"SKIP",Aikataulu!A308)</f>
        <v>0</v>
      </c>
      <c r="H308" cm="1">
        <f t="array" ref="H308">IF(AND($E308&gt;11,Taulukko2[Matalin prioriteetti]=Aikataulu!B$1),"SKIP",Aikataulu!B308)</f>
        <v>0</v>
      </c>
      <c r="I308" cm="1">
        <f t="array" ref="I308">IF(AND($E308&gt;11,Taulukko2[Kohde]=Aikataulu!C$1),"SKIP",Aikataulu!C308)</f>
        <v>0</v>
      </c>
      <c r="J308" cm="1">
        <f t="array" ref="J308">IF(AND($E308&gt;11,Taulukko2[Kohde]=Aikataulu!D$1),"SKIP",Aikataulu!D308)</f>
        <v>0</v>
      </c>
      <c r="K308">
        <f t="shared" si="18"/>
        <v>0</v>
      </c>
      <c r="N308">
        <f>IF(AND(ROW()&gt;'Uusi auto'!D$21,ROW()&lt;AA$4),'Uusi auto'!D$7,0)</f>
        <v>0</v>
      </c>
      <c r="O308">
        <f>IF(AND(ROW()&gt;'Uusi auto'!E$21,ROW()&lt;AB$4),'Uusi auto'!E$7,0)</f>
        <v>0</v>
      </c>
      <c r="Q308">
        <f t="shared" si="19"/>
        <v>0</v>
      </c>
      <c r="T308">
        <f>IF(AND(ROW()&gt;'Uusi auto'!J$21,ROW()&lt;AF$4),'Uusi auto'!J$7,0)</f>
        <v>0</v>
      </c>
      <c r="U308">
        <f>IF(AND(ROW()&gt;'Uusi auto'!K$21,ROW()&lt;AG$4),'Uusi auto'!K$7,0)</f>
        <v>0</v>
      </c>
      <c r="W308">
        <f t="shared" si="20"/>
        <v>0</v>
      </c>
    </row>
    <row r="309" spans="2:23" x14ac:dyDescent="0.35">
      <c r="B309">
        <f>IF(AND(ROW()&gt;'Uusi auto'!D$21,ROW()&lt;'Uusi auto'!D$23),'Uusi auto'!D$7,0)</f>
        <v>0</v>
      </c>
      <c r="C309">
        <f>IF(AND(ROW()&gt;'Uusi auto'!E$21,ROW()&lt;'Uusi auto'!E$23),'Uusi auto'!E$7,0)</f>
        <v>0</v>
      </c>
      <c r="E309">
        <f t="shared" si="17"/>
        <v>0</v>
      </c>
      <c r="G309" cm="1">
        <f t="array" ref="G309">IF(AND($E309&gt;11,Taulukko2[Kohde]=Aikataulu!A$1),"SKIP",Aikataulu!A309)</f>
        <v>0</v>
      </c>
      <c r="H309" cm="1">
        <f t="array" ref="H309">IF(AND($E309&gt;11,Taulukko2[Matalin prioriteetti]=Aikataulu!B$1),"SKIP",Aikataulu!B309)</f>
        <v>0</v>
      </c>
      <c r="I309" cm="1">
        <f t="array" ref="I309">IF(AND($E309&gt;11,Taulukko2[Kohde]=Aikataulu!C$1),"SKIP",Aikataulu!C309)</f>
        <v>0</v>
      </c>
      <c r="J309" cm="1">
        <f t="array" ref="J309">IF(AND($E309&gt;11,Taulukko2[Kohde]=Aikataulu!D$1),"SKIP",Aikataulu!D309)</f>
        <v>0</v>
      </c>
      <c r="K309">
        <f t="shared" si="18"/>
        <v>0</v>
      </c>
      <c r="N309">
        <f>IF(AND(ROW()&gt;'Uusi auto'!D$21,ROW()&lt;AA$4),'Uusi auto'!D$7,0)</f>
        <v>0</v>
      </c>
      <c r="O309">
        <f>IF(AND(ROW()&gt;'Uusi auto'!E$21,ROW()&lt;AB$4),'Uusi auto'!E$7,0)</f>
        <v>0</v>
      </c>
      <c r="Q309">
        <f t="shared" si="19"/>
        <v>0</v>
      </c>
      <c r="T309">
        <f>IF(AND(ROW()&gt;'Uusi auto'!J$21,ROW()&lt;AF$4),'Uusi auto'!J$7,0)</f>
        <v>0</v>
      </c>
      <c r="U309">
        <f>IF(AND(ROW()&gt;'Uusi auto'!K$21,ROW()&lt;AG$4),'Uusi auto'!K$7,0)</f>
        <v>0</v>
      </c>
      <c r="W309">
        <f t="shared" si="20"/>
        <v>0</v>
      </c>
    </row>
    <row r="310" spans="2:23" x14ac:dyDescent="0.35">
      <c r="B310">
        <f>IF(AND(ROW()&gt;'Uusi auto'!D$21,ROW()&lt;'Uusi auto'!D$23),'Uusi auto'!D$7,0)</f>
        <v>0</v>
      </c>
      <c r="C310">
        <f>IF(AND(ROW()&gt;'Uusi auto'!E$21,ROW()&lt;'Uusi auto'!E$23),'Uusi auto'!E$7,0)</f>
        <v>0</v>
      </c>
      <c r="E310">
        <f t="shared" si="17"/>
        <v>0</v>
      </c>
      <c r="G310" cm="1">
        <f t="array" ref="G310">IF(AND($E310&gt;11,Taulukko2[Kohde]=Aikataulu!A$1),"SKIP",Aikataulu!A310)</f>
        <v>0</v>
      </c>
      <c r="H310" cm="1">
        <f t="array" ref="H310">IF(AND($E310&gt;11,Taulukko2[Matalin prioriteetti]=Aikataulu!B$1),"SKIP",Aikataulu!B310)</f>
        <v>0</v>
      </c>
      <c r="I310" cm="1">
        <f t="array" ref="I310">IF(AND($E310&gt;11,Taulukko2[Kohde]=Aikataulu!C$1),"SKIP",Aikataulu!C310)</f>
        <v>0</v>
      </c>
      <c r="J310" cm="1">
        <f t="array" ref="J310">IF(AND($E310&gt;11,Taulukko2[Kohde]=Aikataulu!D$1),"SKIP",Aikataulu!D310)</f>
        <v>0</v>
      </c>
      <c r="K310">
        <f t="shared" si="18"/>
        <v>0</v>
      </c>
      <c r="N310">
        <f>IF(AND(ROW()&gt;'Uusi auto'!D$21,ROW()&lt;AA$4),'Uusi auto'!D$7,0)</f>
        <v>0</v>
      </c>
      <c r="O310">
        <f>IF(AND(ROW()&gt;'Uusi auto'!E$21,ROW()&lt;AB$4),'Uusi auto'!E$7,0)</f>
        <v>0</v>
      </c>
      <c r="Q310">
        <f t="shared" si="19"/>
        <v>0</v>
      </c>
      <c r="T310">
        <f>IF(AND(ROW()&gt;'Uusi auto'!J$21,ROW()&lt;AF$4),'Uusi auto'!J$7,0)</f>
        <v>0</v>
      </c>
      <c r="U310">
        <f>IF(AND(ROW()&gt;'Uusi auto'!K$21,ROW()&lt;AG$4),'Uusi auto'!K$7,0)</f>
        <v>0</v>
      </c>
      <c r="W310">
        <f t="shared" si="20"/>
        <v>0</v>
      </c>
    </row>
    <row r="311" spans="2:23" x14ac:dyDescent="0.35">
      <c r="B311">
        <f>IF(AND(ROW()&gt;'Uusi auto'!D$21,ROW()&lt;'Uusi auto'!D$23),'Uusi auto'!D$7,0)</f>
        <v>0</v>
      </c>
      <c r="C311">
        <f>IF(AND(ROW()&gt;'Uusi auto'!E$21,ROW()&lt;'Uusi auto'!E$23),'Uusi auto'!E$7,0)</f>
        <v>0</v>
      </c>
      <c r="E311">
        <f t="shared" si="17"/>
        <v>0</v>
      </c>
      <c r="G311" cm="1">
        <f t="array" ref="G311">IF(AND($E311&gt;11,Taulukko2[Kohde]=Aikataulu!A$1),"SKIP",Aikataulu!A311)</f>
        <v>0</v>
      </c>
      <c r="H311" cm="1">
        <f t="array" ref="H311">IF(AND($E311&gt;11,Taulukko2[Matalin prioriteetti]=Aikataulu!B$1),"SKIP",Aikataulu!B311)</f>
        <v>0</v>
      </c>
      <c r="I311" cm="1">
        <f t="array" ref="I311">IF(AND($E311&gt;11,Taulukko2[Kohde]=Aikataulu!C$1),"SKIP",Aikataulu!C311)</f>
        <v>0</v>
      </c>
      <c r="J311" cm="1">
        <f t="array" ref="J311">IF(AND($E311&gt;11,Taulukko2[Kohde]=Aikataulu!D$1),"SKIP",Aikataulu!D311)</f>
        <v>0</v>
      </c>
      <c r="K311">
        <f t="shared" si="18"/>
        <v>0</v>
      </c>
      <c r="N311">
        <f>IF(AND(ROW()&gt;'Uusi auto'!D$21,ROW()&lt;AA$4),'Uusi auto'!D$7,0)</f>
        <v>0</v>
      </c>
      <c r="O311">
        <f>IF(AND(ROW()&gt;'Uusi auto'!E$21,ROW()&lt;AB$4),'Uusi auto'!E$7,0)</f>
        <v>0</v>
      </c>
      <c r="Q311">
        <f t="shared" si="19"/>
        <v>0</v>
      </c>
      <c r="T311">
        <f>IF(AND(ROW()&gt;'Uusi auto'!J$21,ROW()&lt;AF$4),'Uusi auto'!J$7,0)</f>
        <v>0</v>
      </c>
      <c r="U311">
        <f>IF(AND(ROW()&gt;'Uusi auto'!K$21,ROW()&lt;AG$4),'Uusi auto'!K$7,0)</f>
        <v>0</v>
      </c>
      <c r="W311">
        <f t="shared" si="20"/>
        <v>0</v>
      </c>
    </row>
    <row r="312" spans="2:23" x14ac:dyDescent="0.35">
      <c r="B312">
        <f>IF(AND(ROW()&gt;'Uusi auto'!D$21,ROW()&lt;'Uusi auto'!D$23),'Uusi auto'!D$7,0)</f>
        <v>0</v>
      </c>
      <c r="C312">
        <f>IF(AND(ROW()&gt;'Uusi auto'!E$21,ROW()&lt;'Uusi auto'!E$23),'Uusi auto'!E$7,0)</f>
        <v>0</v>
      </c>
      <c r="E312">
        <f t="shared" si="17"/>
        <v>0</v>
      </c>
      <c r="G312" cm="1">
        <f t="array" ref="G312">IF(AND($E312&gt;11,Taulukko2[Kohde]=Aikataulu!A$1),"SKIP",Aikataulu!A312)</f>
        <v>0</v>
      </c>
      <c r="H312" cm="1">
        <f t="array" ref="H312">IF(AND($E312&gt;11,Taulukko2[Matalin prioriteetti]=Aikataulu!B$1),"SKIP",Aikataulu!B312)</f>
        <v>0</v>
      </c>
      <c r="I312" cm="1">
        <f t="array" ref="I312">IF(AND($E312&gt;11,Taulukko2[Kohde]=Aikataulu!C$1),"SKIP",Aikataulu!C312)</f>
        <v>0</v>
      </c>
      <c r="J312" cm="1">
        <f t="array" ref="J312">IF(AND($E312&gt;11,Taulukko2[Kohde]=Aikataulu!D$1),"SKIP",Aikataulu!D312)</f>
        <v>0</v>
      </c>
      <c r="K312">
        <f t="shared" si="18"/>
        <v>0</v>
      </c>
      <c r="N312">
        <f>IF(AND(ROW()&gt;'Uusi auto'!D$21,ROW()&lt;AA$4),'Uusi auto'!D$7,0)</f>
        <v>0</v>
      </c>
      <c r="O312">
        <f>IF(AND(ROW()&gt;'Uusi auto'!E$21,ROW()&lt;AB$4),'Uusi auto'!E$7,0)</f>
        <v>0</v>
      </c>
      <c r="Q312">
        <f t="shared" si="19"/>
        <v>0</v>
      </c>
      <c r="T312">
        <f>IF(AND(ROW()&gt;'Uusi auto'!J$21,ROW()&lt;AF$4),'Uusi auto'!J$7,0)</f>
        <v>0</v>
      </c>
      <c r="U312">
        <f>IF(AND(ROW()&gt;'Uusi auto'!K$21,ROW()&lt;AG$4),'Uusi auto'!K$7,0)</f>
        <v>0</v>
      </c>
      <c r="W312">
        <f t="shared" si="20"/>
        <v>0</v>
      </c>
    </row>
    <row r="313" spans="2:23" x14ac:dyDescent="0.35">
      <c r="B313">
        <f>IF(AND(ROW()&gt;'Uusi auto'!D$21,ROW()&lt;'Uusi auto'!D$23),'Uusi auto'!D$7,0)</f>
        <v>0</v>
      </c>
      <c r="C313">
        <f>IF(AND(ROW()&gt;'Uusi auto'!E$21,ROW()&lt;'Uusi auto'!E$23),'Uusi auto'!E$7,0)</f>
        <v>0</v>
      </c>
      <c r="E313">
        <f t="shared" si="17"/>
        <v>0</v>
      </c>
      <c r="G313" cm="1">
        <f t="array" ref="G313">IF(AND($E313&gt;11,Taulukko2[Kohde]=Aikataulu!A$1),"SKIP",Aikataulu!A313)</f>
        <v>0</v>
      </c>
      <c r="H313" cm="1">
        <f t="array" ref="H313">IF(AND($E313&gt;11,Taulukko2[Matalin prioriteetti]=Aikataulu!B$1),"SKIP",Aikataulu!B313)</f>
        <v>0</v>
      </c>
      <c r="I313" cm="1">
        <f t="array" ref="I313">IF(AND($E313&gt;11,Taulukko2[Kohde]=Aikataulu!C$1),"SKIP",Aikataulu!C313)</f>
        <v>0</v>
      </c>
      <c r="J313" cm="1">
        <f t="array" ref="J313">IF(AND($E313&gt;11,Taulukko2[Kohde]=Aikataulu!D$1),"SKIP",Aikataulu!D313)</f>
        <v>0</v>
      </c>
      <c r="K313">
        <f t="shared" si="18"/>
        <v>0</v>
      </c>
      <c r="N313">
        <f>IF(AND(ROW()&gt;'Uusi auto'!D$21,ROW()&lt;AA$4),'Uusi auto'!D$7,0)</f>
        <v>0</v>
      </c>
      <c r="O313">
        <f>IF(AND(ROW()&gt;'Uusi auto'!E$21,ROW()&lt;AB$4),'Uusi auto'!E$7,0)</f>
        <v>0</v>
      </c>
      <c r="Q313">
        <f t="shared" si="19"/>
        <v>0</v>
      </c>
      <c r="T313">
        <f>IF(AND(ROW()&gt;'Uusi auto'!J$21,ROW()&lt;AF$4),'Uusi auto'!J$7,0)</f>
        <v>0</v>
      </c>
      <c r="U313">
        <f>IF(AND(ROW()&gt;'Uusi auto'!K$21,ROW()&lt;AG$4),'Uusi auto'!K$7,0)</f>
        <v>0</v>
      </c>
      <c r="W313">
        <f t="shared" si="20"/>
        <v>0</v>
      </c>
    </row>
    <row r="314" spans="2:23" x14ac:dyDescent="0.35">
      <c r="B314">
        <f>IF(AND(ROW()&gt;'Uusi auto'!D$21,ROW()&lt;'Uusi auto'!D$23),'Uusi auto'!D$7,0)</f>
        <v>0</v>
      </c>
      <c r="C314">
        <f>IF(AND(ROW()&gt;'Uusi auto'!E$21,ROW()&lt;'Uusi auto'!E$23),'Uusi auto'!E$7,0)</f>
        <v>0</v>
      </c>
      <c r="E314">
        <f t="shared" si="17"/>
        <v>0</v>
      </c>
      <c r="G314" cm="1">
        <f t="array" ref="G314">IF(AND($E314&gt;11,Taulukko2[Kohde]=Aikataulu!A$1),"SKIP",Aikataulu!A314)</f>
        <v>0</v>
      </c>
      <c r="H314" cm="1">
        <f t="array" ref="H314">IF(AND($E314&gt;11,Taulukko2[Matalin prioriteetti]=Aikataulu!B$1),"SKIP",Aikataulu!B314)</f>
        <v>0</v>
      </c>
      <c r="I314" cm="1">
        <f t="array" ref="I314">IF(AND($E314&gt;11,Taulukko2[Kohde]=Aikataulu!C$1),"SKIP",Aikataulu!C314)</f>
        <v>0</v>
      </c>
      <c r="J314" cm="1">
        <f t="array" ref="J314">IF(AND($E314&gt;11,Taulukko2[Kohde]=Aikataulu!D$1),"SKIP",Aikataulu!D314)</f>
        <v>0</v>
      </c>
      <c r="K314">
        <f t="shared" si="18"/>
        <v>0</v>
      </c>
      <c r="N314">
        <f>IF(AND(ROW()&gt;'Uusi auto'!D$21,ROW()&lt;AA$4),'Uusi auto'!D$7,0)</f>
        <v>0</v>
      </c>
      <c r="O314">
        <f>IF(AND(ROW()&gt;'Uusi auto'!E$21,ROW()&lt;AB$4),'Uusi auto'!E$7,0)</f>
        <v>0</v>
      </c>
      <c r="Q314">
        <f t="shared" si="19"/>
        <v>0</v>
      </c>
      <c r="T314">
        <f>IF(AND(ROW()&gt;'Uusi auto'!J$21,ROW()&lt;AF$4),'Uusi auto'!J$7,0)</f>
        <v>0</v>
      </c>
      <c r="U314">
        <f>IF(AND(ROW()&gt;'Uusi auto'!K$21,ROW()&lt;AG$4),'Uusi auto'!K$7,0)</f>
        <v>0</v>
      </c>
      <c r="W314">
        <f t="shared" si="20"/>
        <v>0</v>
      </c>
    </row>
    <row r="315" spans="2:23" x14ac:dyDescent="0.35">
      <c r="B315">
        <f>IF(AND(ROW()&gt;'Uusi auto'!D$21,ROW()&lt;'Uusi auto'!D$23),'Uusi auto'!D$7,0)</f>
        <v>0</v>
      </c>
      <c r="C315">
        <f>IF(AND(ROW()&gt;'Uusi auto'!E$21,ROW()&lt;'Uusi auto'!E$23),'Uusi auto'!E$7,0)</f>
        <v>0</v>
      </c>
      <c r="E315">
        <f t="shared" si="17"/>
        <v>0</v>
      </c>
      <c r="G315" cm="1">
        <f t="array" ref="G315">IF(AND($E315&gt;11,Taulukko2[Kohde]=Aikataulu!A$1),"SKIP",Aikataulu!A315)</f>
        <v>0</v>
      </c>
      <c r="H315" cm="1">
        <f t="array" ref="H315">IF(AND($E315&gt;11,Taulukko2[Matalin prioriteetti]=Aikataulu!B$1),"SKIP",Aikataulu!B315)</f>
        <v>0</v>
      </c>
      <c r="I315" cm="1">
        <f t="array" ref="I315">IF(AND($E315&gt;11,Taulukko2[Kohde]=Aikataulu!C$1),"SKIP",Aikataulu!C315)</f>
        <v>0</v>
      </c>
      <c r="J315" cm="1">
        <f t="array" ref="J315">IF(AND($E315&gt;11,Taulukko2[Kohde]=Aikataulu!D$1),"SKIP",Aikataulu!D315)</f>
        <v>0</v>
      </c>
      <c r="K315">
        <f t="shared" si="18"/>
        <v>0</v>
      </c>
      <c r="N315">
        <f>IF(AND(ROW()&gt;'Uusi auto'!D$21,ROW()&lt;AA$4),'Uusi auto'!D$7,0)</f>
        <v>0</v>
      </c>
      <c r="O315">
        <f>IF(AND(ROW()&gt;'Uusi auto'!E$21,ROW()&lt;AB$4),'Uusi auto'!E$7,0)</f>
        <v>0</v>
      </c>
      <c r="Q315">
        <f t="shared" si="19"/>
        <v>0</v>
      </c>
      <c r="T315">
        <f>IF(AND(ROW()&gt;'Uusi auto'!J$21,ROW()&lt;AF$4),'Uusi auto'!J$7,0)</f>
        <v>0</v>
      </c>
      <c r="U315">
        <f>IF(AND(ROW()&gt;'Uusi auto'!K$21,ROW()&lt;AG$4),'Uusi auto'!K$7,0)</f>
        <v>0</v>
      </c>
      <c r="W315">
        <f t="shared" si="20"/>
        <v>0</v>
      </c>
    </row>
    <row r="316" spans="2:23" x14ac:dyDescent="0.35">
      <c r="B316">
        <f>IF(AND(ROW()&gt;'Uusi auto'!D$21,ROW()&lt;'Uusi auto'!D$23),'Uusi auto'!D$7,0)</f>
        <v>0</v>
      </c>
      <c r="C316">
        <f>IF(AND(ROW()&gt;'Uusi auto'!E$21,ROW()&lt;'Uusi auto'!E$23),'Uusi auto'!E$7,0)</f>
        <v>0</v>
      </c>
      <c r="E316">
        <f t="shared" si="17"/>
        <v>0</v>
      </c>
      <c r="G316" cm="1">
        <f t="array" ref="G316">IF(AND($E316&gt;11,Taulukko2[Kohde]=Aikataulu!A$1),"SKIP",Aikataulu!A316)</f>
        <v>0</v>
      </c>
      <c r="H316" cm="1">
        <f t="array" ref="H316">IF(AND($E316&gt;11,Taulukko2[Matalin prioriteetti]=Aikataulu!B$1),"SKIP",Aikataulu!B316)</f>
        <v>0</v>
      </c>
      <c r="I316" cm="1">
        <f t="array" ref="I316">IF(AND($E316&gt;11,Taulukko2[Kohde]=Aikataulu!C$1),"SKIP",Aikataulu!C316)</f>
        <v>0</v>
      </c>
      <c r="J316" cm="1">
        <f t="array" ref="J316">IF(AND($E316&gt;11,Taulukko2[Kohde]=Aikataulu!D$1),"SKIP",Aikataulu!D316)</f>
        <v>0</v>
      </c>
      <c r="K316">
        <f t="shared" si="18"/>
        <v>0</v>
      </c>
      <c r="N316">
        <f>IF(AND(ROW()&gt;'Uusi auto'!D$21,ROW()&lt;AA$4),'Uusi auto'!D$7,0)</f>
        <v>0</v>
      </c>
      <c r="O316">
        <f>IF(AND(ROW()&gt;'Uusi auto'!E$21,ROW()&lt;AB$4),'Uusi auto'!E$7,0)</f>
        <v>0</v>
      </c>
      <c r="Q316">
        <f t="shared" si="19"/>
        <v>0</v>
      </c>
      <c r="T316">
        <f>IF(AND(ROW()&gt;'Uusi auto'!J$21,ROW()&lt;AF$4),'Uusi auto'!J$7,0)</f>
        <v>0</v>
      </c>
      <c r="U316">
        <f>IF(AND(ROW()&gt;'Uusi auto'!K$21,ROW()&lt;AG$4),'Uusi auto'!K$7,0)</f>
        <v>0</v>
      </c>
      <c r="W316">
        <f t="shared" si="20"/>
        <v>0</v>
      </c>
    </row>
    <row r="317" spans="2:23" x14ac:dyDescent="0.35">
      <c r="B317">
        <f>IF(AND(ROW()&gt;'Uusi auto'!D$21,ROW()&lt;'Uusi auto'!D$23),'Uusi auto'!D$7,0)</f>
        <v>0</v>
      </c>
      <c r="C317">
        <f>IF(AND(ROW()&gt;'Uusi auto'!E$21,ROW()&lt;'Uusi auto'!E$23),'Uusi auto'!E$7,0)</f>
        <v>0</v>
      </c>
      <c r="E317">
        <f t="shared" si="17"/>
        <v>0</v>
      </c>
      <c r="G317" cm="1">
        <f t="array" ref="G317">IF(AND($E317&gt;11,Taulukko2[Kohde]=Aikataulu!A$1),"SKIP",Aikataulu!A317)</f>
        <v>0</v>
      </c>
      <c r="H317" cm="1">
        <f t="array" ref="H317">IF(AND($E317&gt;11,Taulukko2[Matalin prioriteetti]=Aikataulu!B$1),"SKIP",Aikataulu!B317)</f>
        <v>0</v>
      </c>
      <c r="I317" cm="1">
        <f t="array" ref="I317">IF(AND($E317&gt;11,Taulukko2[Kohde]=Aikataulu!C$1),"SKIP",Aikataulu!C317)</f>
        <v>0</v>
      </c>
      <c r="J317" cm="1">
        <f t="array" ref="J317">IF(AND($E317&gt;11,Taulukko2[Kohde]=Aikataulu!D$1),"SKIP",Aikataulu!D317)</f>
        <v>0</v>
      </c>
      <c r="K317">
        <f t="shared" si="18"/>
        <v>0</v>
      </c>
      <c r="N317">
        <f>IF(AND(ROW()&gt;'Uusi auto'!D$21,ROW()&lt;AA$4),'Uusi auto'!D$7,0)</f>
        <v>0</v>
      </c>
      <c r="O317">
        <f>IF(AND(ROW()&gt;'Uusi auto'!E$21,ROW()&lt;AB$4),'Uusi auto'!E$7,0)</f>
        <v>0</v>
      </c>
      <c r="Q317">
        <f t="shared" si="19"/>
        <v>0</v>
      </c>
      <c r="T317">
        <f>IF(AND(ROW()&gt;'Uusi auto'!J$21,ROW()&lt;AF$4),'Uusi auto'!J$7,0)</f>
        <v>0</v>
      </c>
      <c r="U317">
        <f>IF(AND(ROW()&gt;'Uusi auto'!K$21,ROW()&lt;AG$4),'Uusi auto'!K$7,0)</f>
        <v>0</v>
      </c>
      <c r="W317">
        <f t="shared" si="20"/>
        <v>0</v>
      </c>
    </row>
    <row r="318" spans="2:23" x14ac:dyDescent="0.35">
      <c r="B318">
        <f>IF(AND(ROW()&gt;'Uusi auto'!D$21,ROW()&lt;'Uusi auto'!D$23),'Uusi auto'!D$7,0)</f>
        <v>0</v>
      </c>
      <c r="C318">
        <f>IF(AND(ROW()&gt;'Uusi auto'!E$21,ROW()&lt;'Uusi auto'!E$23),'Uusi auto'!E$7,0)</f>
        <v>0</v>
      </c>
      <c r="E318">
        <f t="shared" si="17"/>
        <v>0</v>
      </c>
      <c r="G318" cm="1">
        <f t="array" ref="G318">IF(AND($E318&gt;11,Taulukko2[Kohde]=Aikataulu!A$1),"SKIP",Aikataulu!A318)</f>
        <v>0</v>
      </c>
      <c r="H318" cm="1">
        <f t="array" ref="H318">IF(AND($E318&gt;11,Taulukko2[Matalin prioriteetti]=Aikataulu!B$1),"SKIP",Aikataulu!B318)</f>
        <v>0</v>
      </c>
      <c r="I318" cm="1">
        <f t="array" ref="I318">IF(AND($E318&gt;11,Taulukko2[Kohde]=Aikataulu!C$1),"SKIP",Aikataulu!C318)</f>
        <v>0</v>
      </c>
      <c r="J318" cm="1">
        <f t="array" ref="J318">IF(AND($E318&gt;11,Taulukko2[Kohde]=Aikataulu!D$1),"SKIP",Aikataulu!D318)</f>
        <v>0</v>
      </c>
      <c r="K318">
        <f t="shared" si="18"/>
        <v>0</v>
      </c>
      <c r="N318">
        <f>IF(AND(ROW()&gt;'Uusi auto'!D$21,ROW()&lt;AA$4),'Uusi auto'!D$7,0)</f>
        <v>0</v>
      </c>
      <c r="O318">
        <f>IF(AND(ROW()&gt;'Uusi auto'!E$21,ROW()&lt;AB$4),'Uusi auto'!E$7,0)</f>
        <v>0</v>
      </c>
      <c r="Q318">
        <f t="shared" si="19"/>
        <v>0</v>
      </c>
      <c r="T318">
        <f>IF(AND(ROW()&gt;'Uusi auto'!J$21,ROW()&lt;AF$4),'Uusi auto'!J$7,0)</f>
        <v>0</v>
      </c>
      <c r="U318">
        <f>IF(AND(ROW()&gt;'Uusi auto'!K$21,ROW()&lt;AG$4),'Uusi auto'!K$7,0)</f>
        <v>0</v>
      </c>
      <c r="W318">
        <f t="shared" si="20"/>
        <v>0</v>
      </c>
    </row>
    <row r="319" spans="2:23" x14ac:dyDescent="0.35">
      <c r="B319">
        <f>IF(AND(ROW()&gt;'Uusi auto'!D$21,ROW()&lt;'Uusi auto'!D$23),'Uusi auto'!D$7,0)</f>
        <v>0</v>
      </c>
      <c r="C319">
        <f>IF(AND(ROW()&gt;'Uusi auto'!E$21,ROW()&lt;'Uusi auto'!E$23),'Uusi auto'!E$7,0)</f>
        <v>0</v>
      </c>
      <c r="E319">
        <f t="shared" si="17"/>
        <v>0</v>
      </c>
      <c r="G319" cm="1">
        <f t="array" ref="G319">IF(AND($E319&gt;11,Taulukko2[Kohde]=Aikataulu!A$1),"SKIP",Aikataulu!A319)</f>
        <v>0</v>
      </c>
      <c r="H319" cm="1">
        <f t="array" ref="H319">IF(AND($E319&gt;11,Taulukko2[Matalin prioriteetti]=Aikataulu!B$1),"SKIP",Aikataulu!B319)</f>
        <v>0</v>
      </c>
      <c r="I319" cm="1">
        <f t="array" ref="I319">IF(AND($E319&gt;11,Taulukko2[Kohde]=Aikataulu!C$1),"SKIP",Aikataulu!C319)</f>
        <v>0</v>
      </c>
      <c r="J319" cm="1">
        <f t="array" ref="J319">IF(AND($E319&gt;11,Taulukko2[Kohde]=Aikataulu!D$1),"SKIP",Aikataulu!D319)</f>
        <v>0</v>
      </c>
      <c r="K319">
        <f t="shared" si="18"/>
        <v>0</v>
      </c>
      <c r="N319">
        <f>IF(AND(ROW()&gt;'Uusi auto'!D$21,ROW()&lt;AA$4),'Uusi auto'!D$7,0)</f>
        <v>0</v>
      </c>
      <c r="O319">
        <f>IF(AND(ROW()&gt;'Uusi auto'!E$21,ROW()&lt;AB$4),'Uusi auto'!E$7,0)</f>
        <v>0</v>
      </c>
      <c r="Q319">
        <f t="shared" si="19"/>
        <v>0</v>
      </c>
      <c r="T319">
        <f>IF(AND(ROW()&gt;'Uusi auto'!J$21,ROW()&lt;AF$4),'Uusi auto'!J$7,0)</f>
        <v>0</v>
      </c>
      <c r="U319">
        <f>IF(AND(ROW()&gt;'Uusi auto'!K$21,ROW()&lt;AG$4),'Uusi auto'!K$7,0)</f>
        <v>0</v>
      </c>
      <c r="W319">
        <f t="shared" si="20"/>
        <v>0</v>
      </c>
    </row>
    <row r="320" spans="2:23" x14ac:dyDescent="0.35">
      <c r="B320">
        <f>IF(AND(ROW()&gt;'Uusi auto'!D$21,ROW()&lt;'Uusi auto'!D$23),'Uusi auto'!D$7,0)</f>
        <v>0</v>
      </c>
      <c r="C320">
        <f>IF(AND(ROW()&gt;'Uusi auto'!E$21,ROW()&lt;'Uusi auto'!E$23),'Uusi auto'!E$7,0)</f>
        <v>0</v>
      </c>
      <c r="E320">
        <f t="shared" si="17"/>
        <v>0</v>
      </c>
      <c r="G320" cm="1">
        <f t="array" ref="G320">IF(AND($E320&gt;11,Taulukko2[Kohde]=Aikataulu!A$1),"SKIP",Aikataulu!A320)</f>
        <v>0</v>
      </c>
      <c r="H320" cm="1">
        <f t="array" ref="H320">IF(AND($E320&gt;11,Taulukko2[Matalin prioriteetti]=Aikataulu!B$1),"SKIP",Aikataulu!B320)</f>
        <v>0</v>
      </c>
      <c r="I320" cm="1">
        <f t="array" ref="I320">IF(AND($E320&gt;11,Taulukko2[Kohde]=Aikataulu!C$1),"SKIP",Aikataulu!C320)</f>
        <v>0</v>
      </c>
      <c r="J320" cm="1">
        <f t="array" ref="J320">IF(AND($E320&gt;11,Taulukko2[Kohde]=Aikataulu!D$1),"SKIP",Aikataulu!D320)</f>
        <v>0</v>
      </c>
      <c r="K320">
        <f t="shared" si="18"/>
        <v>0</v>
      </c>
      <c r="N320">
        <f>IF(AND(ROW()&gt;'Uusi auto'!D$21,ROW()&lt;AA$4),'Uusi auto'!D$7,0)</f>
        <v>0</v>
      </c>
      <c r="O320">
        <f>IF(AND(ROW()&gt;'Uusi auto'!E$21,ROW()&lt;AB$4),'Uusi auto'!E$7,0)</f>
        <v>0</v>
      </c>
      <c r="Q320">
        <f t="shared" si="19"/>
        <v>0</v>
      </c>
      <c r="T320">
        <f>IF(AND(ROW()&gt;'Uusi auto'!J$21,ROW()&lt;AF$4),'Uusi auto'!J$7,0)</f>
        <v>0</v>
      </c>
      <c r="U320">
        <f>IF(AND(ROW()&gt;'Uusi auto'!K$21,ROW()&lt;AG$4),'Uusi auto'!K$7,0)</f>
        <v>0</v>
      </c>
      <c r="W320">
        <f t="shared" si="20"/>
        <v>0</v>
      </c>
    </row>
    <row r="321" spans="2:23" x14ac:dyDescent="0.35">
      <c r="B321">
        <f>IF(AND(ROW()&gt;'Uusi auto'!D$21,ROW()&lt;'Uusi auto'!D$23),'Uusi auto'!D$7,0)</f>
        <v>0</v>
      </c>
      <c r="C321">
        <f>IF(AND(ROW()&gt;'Uusi auto'!E$21,ROW()&lt;'Uusi auto'!E$23),'Uusi auto'!E$7,0)</f>
        <v>0</v>
      </c>
      <c r="E321">
        <f t="shared" si="17"/>
        <v>0</v>
      </c>
      <c r="G321" cm="1">
        <f t="array" ref="G321">IF(AND($E321&gt;11,Taulukko2[Kohde]=Aikataulu!A$1),"SKIP",Aikataulu!A321)</f>
        <v>0</v>
      </c>
      <c r="H321" cm="1">
        <f t="array" ref="H321">IF(AND($E321&gt;11,Taulukko2[Matalin prioriteetti]=Aikataulu!B$1),"SKIP",Aikataulu!B321)</f>
        <v>0</v>
      </c>
      <c r="I321" cm="1">
        <f t="array" ref="I321">IF(AND($E321&gt;11,Taulukko2[Kohde]=Aikataulu!C$1),"SKIP",Aikataulu!C321)</f>
        <v>0</v>
      </c>
      <c r="J321" cm="1">
        <f t="array" ref="J321">IF(AND($E321&gt;11,Taulukko2[Kohde]=Aikataulu!D$1),"SKIP",Aikataulu!D321)</f>
        <v>0</v>
      </c>
      <c r="K321">
        <f t="shared" si="18"/>
        <v>0</v>
      </c>
      <c r="N321">
        <f>IF(AND(ROW()&gt;'Uusi auto'!D$21,ROW()&lt;AA$4),'Uusi auto'!D$7,0)</f>
        <v>0</v>
      </c>
      <c r="O321">
        <f>IF(AND(ROW()&gt;'Uusi auto'!E$21,ROW()&lt;AB$4),'Uusi auto'!E$7,0)</f>
        <v>0</v>
      </c>
      <c r="Q321">
        <f t="shared" si="19"/>
        <v>0</v>
      </c>
      <c r="T321">
        <f>IF(AND(ROW()&gt;'Uusi auto'!J$21,ROW()&lt;AF$4),'Uusi auto'!J$7,0)</f>
        <v>0</v>
      </c>
      <c r="U321">
        <f>IF(AND(ROW()&gt;'Uusi auto'!K$21,ROW()&lt;AG$4),'Uusi auto'!K$7,0)</f>
        <v>0</v>
      </c>
      <c r="W321">
        <f t="shared" si="20"/>
        <v>0</v>
      </c>
    </row>
    <row r="322" spans="2:23" x14ac:dyDescent="0.35">
      <c r="B322">
        <f>IF(AND(ROW()&gt;'Uusi auto'!D$21,ROW()&lt;'Uusi auto'!D$23),'Uusi auto'!D$7,0)</f>
        <v>0</v>
      </c>
      <c r="C322">
        <f>IF(AND(ROW()&gt;'Uusi auto'!E$21,ROW()&lt;'Uusi auto'!E$23),'Uusi auto'!E$7,0)</f>
        <v>0</v>
      </c>
      <c r="E322">
        <f t="shared" si="17"/>
        <v>0</v>
      </c>
      <c r="G322" cm="1">
        <f t="array" ref="G322">IF(AND($E322&gt;11,Taulukko2[Kohde]=Aikataulu!A$1),"SKIP",Aikataulu!A322)</f>
        <v>0</v>
      </c>
      <c r="H322" cm="1">
        <f t="array" ref="H322">IF(AND($E322&gt;11,Taulukko2[Matalin prioriteetti]=Aikataulu!B$1),"SKIP",Aikataulu!B322)</f>
        <v>0</v>
      </c>
      <c r="I322" cm="1">
        <f t="array" ref="I322">IF(AND($E322&gt;11,Taulukko2[Kohde]=Aikataulu!C$1),"SKIP",Aikataulu!C322)</f>
        <v>0</v>
      </c>
      <c r="J322" cm="1">
        <f t="array" ref="J322">IF(AND($E322&gt;11,Taulukko2[Kohde]=Aikataulu!D$1),"SKIP",Aikataulu!D322)</f>
        <v>0</v>
      </c>
      <c r="K322">
        <f t="shared" si="18"/>
        <v>0</v>
      </c>
      <c r="N322">
        <f>IF(AND(ROW()&gt;'Uusi auto'!D$21,ROW()&lt;AA$4),'Uusi auto'!D$7,0)</f>
        <v>0</v>
      </c>
      <c r="O322">
        <f>IF(AND(ROW()&gt;'Uusi auto'!E$21,ROW()&lt;AB$4),'Uusi auto'!E$7,0)</f>
        <v>0</v>
      </c>
      <c r="Q322">
        <f t="shared" si="19"/>
        <v>0</v>
      </c>
      <c r="T322">
        <f>IF(AND(ROW()&gt;'Uusi auto'!J$21,ROW()&lt;AF$4),'Uusi auto'!J$7,0)</f>
        <v>0</v>
      </c>
      <c r="U322">
        <f>IF(AND(ROW()&gt;'Uusi auto'!K$21,ROW()&lt;AG$4),'Uusi auto'!K$7,0)</f>
        <v>0</v>
      </c>
      <c r="W322">
        <f t="shared" si="20"/>
        <v>0</v>
      </c>
    </row>
    <row r="323" spans="2:23" x14ac:dyDescent="0.35">
      <c r="B323">
        <f>IF(AND(ROW()&gt;'Uusi auto'!D$21,ROW()&lt;'Uusi auto'!D$23),'Uusi auto'!D$7,0)</f>
        <v>0</v>
      </c>
      <c r="C323">
        <f>IF(AND(ROW()&gt;'Uusi auto'!E$21,ROW()&lt;'Uusi auto'!E$23),'Uusi auto'!E$7,0)</f>
        <v>0</v>
      </c>
      <c r="E323">
        <f t="shared" ref="E323:E386" si="21">SUM(A323:D323)</f>
        <v>0</v>
      </c>
      <c r="G323" cm="1">
        <f t="array" ref="G323">IF(AND($E323&gt;11,Taulukko2[Kohde]=Aikataulu!A$1),"SKIP",Aikataulu!A323)</f>
        <v>0</v>
      </c>
      <c r="H323" cm="1">
        <f t="array" ref="H323">IF(AND($E323&gt;11,Taulukko2[Matalin prioriteetti]=Aikataulu!B$1),"SKIP",Aikataulu!B323)</f>
        <v>0</v>
      </c>
      <c r="I323" cm="1">
        <f t="array" ref="I323">IF(AND($E323&gt;11,Taulukko2[Kohde]=Aikataulu!C$1),"SKIP",Aikataulu!C323)</f>
        <v>0</v>
      </c>
      <c r="J323" cm="1">
        <f t="array" ref="J323">IF(AND($E323&gt;11,Taulukko2[Kohde]=Aikataulu!D$1),"SKIP",Aikataulu!D323)</f>
        <v>0</v>
      </c>
      <c r="K323">
        <f t="shared" ref="K323:K386" si="22">SUM(G323:J323)</f>
        <v>0</v>
      </c>
      <c r="N323">
        <f>IF(AND(ROW()&gt;'Uusi auto'!D$21,ROW()&lt;AA$4),'Uusi auto'!D$7,0)</f>
        <v>0</v>
      </c>
      <c r="O323">
        <f>IF(AND(ROW()&gt;'Uusi auto'!E$21,ROW()&lt;AB$4),'Uusi auto'!E$7,0)</f>
        <v>0</v>
      </c>
      <c r="Q323">
        <f t="shared" ref="Q323:Q386" si="23">SUM(M323:P323)</f>
        <v>0</v>
      </c>
      <c r="T323">
        <f>IF(AND(ROW()&gt;'Uusi auto'!J$21,ROW()&lt;AF$4),'Uusi auto'!J$7,0)</f>
        <v>0</v>
      </c>
      <c r="U323">
        <f>IF(AND(ROW()&gt;'Uusi auto'!K$21,ROW()&lt;AG$4),'Uusi auto'!K$7,0)</f>
        <v>0</v>
      </c>
      <c r="W323">
        <f t="shared" ref="W323:W386" si="24">SUM(S323:V323)</f>
        <v>0</v>
      </c>
    </row>
    <row r="324" spans="2:23" x14ac:dyDescent="0.35">
      <c r="B324">
        <f>IF(AND(ROW()&gt;'Uusi auto'!D$21,ROW()&lt;'Uusi auto'!D$23),'Uusi auto'!D$7,0)</f>
        <v>0</v>
      </c>
      <c r="C324">
        <f>IF(AND(ROW()&gt;'Uusi auto'!E$21,ROW()&lt;'Uusi auto'!E$23),'Uusi auto'!E$7,0)</f>
        <v>0</v>
      </c>
      <c r="E324">
        <f t="shared" si="21"/>
        <v>0</v>
      </c>
      <c r="G324" cm="1">
        <f t="array" ref="G324">IF(AND($E324&gt;11,Taulukko2[Kohde]=Aikataulu!A$1),"SKIP",Aikataulu!A324)</f>
        <v>0</v>
      </c>
      <c r="H324" cm="1">
        <f t="array" ref="H324">IF(AND($E324&gt;11,Taulukko2[Matalin prioriteetti]=Aikataulu!B$1),"SKIP",Aikataulu!B324)</f>
        <v>0</v>
      </c>
      <c r="I324" cm="1">
        <f t="array" ref="I324">IF(AND($E324&gt;11,Taulukko2[Kohde]=Aikataulu!C$1),"SKIP",Aikataulu!C324)</f>
        <v>0</v>
      </c>
      <c r="J324" cm="1">
        <f t="array" ref="J324">IF(AND($E324&gt;11,Taulukko2[Kohde]=Aikataulu!D$1),"SKIP",Aikataulu!D324)</f>
        <v>0</v>
      </c>
      <c r="K324">
        <f t="shared" si="22"/>
        <v>0</v>
      </c>
      <c r="N324">
        <f>IF(AND(ROW()&gt;'Uusi auto'!D$21,ROW()&lt;AA$4),'Uusi auto'!D$7,0)</f>
        <v>0</v>
      </c>
      <c r="O324">
        <f>IF(AND(ROW()&gt;'Uusi auto'!E$21,ROW()&lt;AB$4),'Uusi auto'!E$7,0)</f>
        <v>0</v>
      </c>
      <c r="Q324">
        <f t="shared" si="23"/>
        <v>0</v>
      </c>
      <c r="T324">
        <f>IF(AND(ROW()&gt;'Uusi auto'!J$21,ROW()&lt;AF$4),'Uusi auto'!J$7,0)</f>
        <v>0</v>
      </c>
      <c r="U324">
        <f>IF(AND(ROW()&gt;'Uusi auto'!K$21,ROW()&lt;AG$4),'Uusi auto'!K$7,0)</f>
        <v>0</v>
      </c>
      <c r="W324">
        <f t="shared" si="24"/>
        <v>0</v>
      </c>
    </row>
    <row r="325" spans="2:23" x14ac:dyDescent="0.35">
      <c r="B325">
        <f>IF(AND(ROW()&gt;'Uusi auto'!D$21,ROW()&lt;'Uusi auto'!D$23),'Uusi auto'!D$7,0)</f>
        <v>0</v>
      </c>
      <c r="C325">
        <f>IF(AND(ROW()&gt;'Uusi auto'!E$21,ROW()&lt;'Uusi auto'!E$23),'Uusi auto'!E$7,0)</f>
        <v>0</v>
      </c>
      <c r="E325">
        <f t="shared" si="21"/>
        <v>0</v>
      </c>
      <c r="G325" cm="1">
        <f t="array" ref="G325">IF(AND($E325&gt;11,Taulukko2[Kohde]=Aikataulu!A$1),"SKIP",Aikataulu!A325)</f>
        <v>0</v>
      </c>
      <c r="H325" cm="1">
        <f t="array" ref="H325">IF(AND($E325&gt;11,Taulukko2[Matalin prioriteetti]=Aikataulu!B$1),"SKIP",Aikataulu!B325)</f>
        <v>0</v>
      </c>
      <c r="I325" cm="1">
        <f t="array" ref="I325">IF(AND($E325&gt;11,Taulukko2[Kohde]=Aikataulu!C$1),"SKIP",Aikataulu!C325)</f>
        <v>0</v>
      </c>
      <c r="J325" cm="1">
        <f t="array" ref="J325">IF(AND($E325&gt;11,Taulukko2[Kohde]=Aikataulu!D$1),"SKIP",Aikataulu!D325)</f>
        <v>0</v>
      </c>
      <c r="K325">
        <f t="shared" si="22"/>
        <v>0</v>
      </c>
      <c r="N325">
        <f>IF(AND(ROW()&gt;'Uusi auto'!D$21,ROW()&lt;AA$4),'Uusi auto'!D$7,0)</f>
        <v>0</v>
      </c>
      <c r="O325">
        <f>IF(AND(ROW()&gt;'Uusi auto'!E$21,ROW()&lt;AB$4),'Uusi auto'!E$7,0)</f>
        <v>0</v>
      </c>
      <c r="Q325">
        <f t="shared" si="23"/>
        <v>0</v>
      </c>
      <c r="T325">
        <f>IF(AND(ROW()&gt;'Uusi auto'!J$21,ROW()&lt;AF$4),'Uusi auto'!J$7,0)</f>
        <v>0</v>
      </c>
      <c r="U325">
        <f>IF(AND(ROW()&gt;'Uusi auto'!K$21,ROW()&lt;AG$4),'Uusi auto'!K$7,0)</f>
        <v>0</v>
      </c>
      <c r="W325">
        <f t="shared" si="24"/>
        <v>0</v>
      </c>
    </row>
    <row r="326" spans="2:23" x14ac:dyDescent="0.35">
      <c r="B326">
        <f>IF(AND(ROW()&gt;'Uusi auto'!D$21,ROW()&lt;'Uusi auto'!D$23),'Uusi auto'!D$7,0)</f>
        <v>0</v>
      </c>
      <c r="C326">
        <f>IF(AND(ROW()&gt;'Uusi auto'!E$21,ROW()&lt;'Uusi auto'!E$23),'Uusi auto'!E$7,0)</f>
        <v>0</v>
      </c>
      <c r="E326">
        <f t="shared" si="21"/>
        <v>0</v>
      </c>
      <c r="G326" cm="1">
        <f t="array" ref="G326">IF(AND($E326&gt;11,Taulukko2[Kohde]=Aikataulu!A$1),"SKIP",Aikataulu!A326)</f>
        <v>0</v>
      </c>
      <c r="H326" cm="1">
        <f t="array" ref="H326">IF(AND($E326&gt;11,Taulukko2[Matalin prioriteetti]=Aikataulu!B$1),"SKIP",Aikataulu!B326)</f>
        <v>0</v>
      </c>
      <c r="I326" cm="1">
        <f t="array" ref="I326">IF(AND($E326&gt;11,Taulukko2[Kohde]=Aikataulu!C$1),"SKIP",Aikataulu!C326)</f>
        <v>0</v>
      </c>
      <c r="J326" cm="1">
        <f t="array" ref="J326">IF(AND($E326&gt;11,Taulukko2[Kohde]=Aikataulu!D$1),"SKIP",Aikataulu!D326)</f>
        <v>0</v>
      </c>
      <c r="K326">
        <f t="shared" si="22"/>
        <v>0</v>
      </c>
      <c r="N326">
        <f>IF(AND(ROW()&gt;'Uusi auto'!D$21,ROW()&lt;AA$4),'Uusi auto'!D$7,0)</f>
        <v>0</v>
      </c>
      <c r="O326">
        <f>IF(AND(ROW()&gt;'Uusi auto'!E$21,ROW()&lt;AB$4),'Uusi auto'!E$7,0)</f>
        <v>0</v>
      </c>
      <c r="Q326">
        <f t="shared" si="23"/>
        <v>0</v>
      </c>
      <c r="T326">
        <f>IF(AND(ROW()&gt;'Uusi auto'!J$21,ROW()&lt;AF$4),'Uusi auto'!J$7,0)</f>
        <v>0</v>
      </c>
      <c r="U326">
        <f>IF(AND(ROW()&gt;'Uusi auto'!K$21,ROW()&lt;AG$4),'Uusi auto'!K$7,0)</f>
        <v>0</v>
      </c>
      <c r="W326">
        <f t="shared" si="24"/>
        <v>0</v>
      </c>
    </row>
    <row r="327" spans="2:23" x14ac:dyDescent="0.35">
      <c r="B327">
        <f>IF(AND(ROW()&gt;'Uusi auto'!D$21,ROW()&lt;'Uusi auto'!D$23),'Uusi auto'!D$7,0)</f>
        <v>0</v>
      </c>
      <c r="C327">
        <f>IF(AND(ROW()&gt;'Uusi auto'!E$21,ROW()&lt;'Uusi auto'!E$23),'Uusi auto'!E$7,0)</f>
        <v>0</v>
      </c>
      <c r="E327">
        <f t="shared" si="21"/>
        <v>0</v>
      </c>
      <c r="G327" cm="1">
        <f t="array" ref="G327">IF(AND($E327&gt;11,Taulukko2[Kohde]=Aikataulu!A$1),"SKIP",Aikataulu!A327)</f>
        <v>0</v>
      </c>
      <c r="H327" cm="1">
        <f t="array" ref="H327">IF(AND($E327&gt;11,Taulukko2[Matalin prioriteetti]=Aikataulu!B$1),"SKIP",Aikataulu!B327)</f>
        <v>0</v>
      </c>
      <c r="I327" cm="1">
        <f t="array" ref="I327">IF(AND($E327&gt;11,Taulukko2[Kohde]=Aikataulu!C$1),"SKIP",Aikataulu!C327)</f>
        <v>0</v>
      </c>
      <c r="J327" cm="1">
        <f t="array" ref="J327">IF(AND($E327&gt;11,Taulukko2[Kohde]=Aikataulu!D$1),"SKIP",Aikataulu!D327)</f>
        <v>0</v>
      </c>
      <c r="K327">
        <f t="shared" si="22"/>
        <v>0</v>
      </c>
      <c r="N327">
        <f>IF(AND(ROW()&gt;'Uusi auto'!D$21,ROW()&lt;AA$4),'Uusi auto'!D$7,0)</f>
        <v>0</v>
      </c>
      <c r="O327">
        <f>IF(AND(ROW()&gt;'Uusi auto'!E$21,ROW()&lt;AB$4),'Uusi auto'!E$7,0)</f>
        <v>0</v>
      </c>
      <c r="Q327">
        <f t="shared" si="23"/>
        <v>0</v>
      </c>
      <c r="T327">
        <f>IF(AND(ROW()&gt;'Uusi auto'!J$21,ROW()&lt;AF$4),'Uusi auto'!J$7,0)</f>
        <v>0</v>
      </c>
      <c r="U327">
        <f>IF(AND(ROW()&gt;'Uusi auto'!K$21,ROW()&lt;AG$4),'Uusi auto'!K$7,0)</f>
        <v>0</v>
      </c>
      <c r="W327">
        <f t="shared" si="24"/>
        <v>0</v>
      </c>
    </row>
    <row r="328" spans="2:23" x14ac:dyDescent="0.35">
      <c r="B328">
        <f>IF(AND(ROW()&gt;'Uusi auto'!D$21,ROW()&lt;'Uusi auto'!D$23),'Uusi auto'!D$7,0)</f>
        <v>0</v>
      </c>
      <c r="C328">
        <f>IF(AND(ROW()&gt;'Uusi auto'!E$21,ROW()&lt;'Uusi auto'!E$23),'Uusi auto'!E$7,0)</f>
        <v>0</v>
      </c>
      <c r="E328">
        <f t="shared" si="21"/>
        <v>0</v>
      </c>
      <c r="G328" cm="1">
        <f t="array" ref="G328">IF(AND($E328&gt;11,Taulukko2[Kohde]=Aikataulu!A$1),"SKIP",Aikataulu!A328)</f>
        <v>0</v>
      </c>
      <c r="H328" cm="1">
        <f t="array" ref="H328">IF(AND($E328&gt;11,Taulukko2[Matalin prioriteetti]=Aikataulu!B$1),"SKIP",Aikataulu!B328)</f>
        <v>0</v>
      </c>
      <c r="I328" cm="1">
        <f t="array" ref="I328">IF(AND($E328&gt;11,Taulukko2[Kohde]=Aikataulu!C$1),"SKIP",Aikataulu!C328)</f>
        <v>0</v>
      </c>
      <c r="J328" cm="1">
        <f t="array" ref="J328">IF(AND($E328&gt;11,Taulukko2[Kohde]=Aikataulu!D$1),"SKIP",Aikataulu!D328)</f>
        <v>0</v>
      </c>
      <c r="K328">
        <f t="shared" si="22"/>
        <v>0</v>
      </c>
      <c r="N328">
        <f>IF(AND(ROW()&gt;'Uusi auto'!D$21,ROW()&lt;AA$4),'Uusi auto'!D$7,0)</f>
        <v>0</v>
      </c>
      <c r="O328">
        <f>IF(AND(ROW()&gt;'Uusi auto'!E$21,ROW()&lt;AB$4),'Uusi auto'!E$7,0)</f>
        <v>0</v>
      </c>
      <c r="Q328">
        <f t="shared" si="23"/>
        <v>0</v>
      </c>
      <c r="T328">
        <f>IF(AND(ROW()&gt;'Uusi auto'!J$21,ROW()&lt;AF$4),'Uusi auto'!J$7,0)</f>
        <v>0</v>
      </c>
      <c r="U328">
        <f>IF(AND(ROW()&gt;'Uusi auto'!K$21,ROW()&lt;AG$4),'Uusi auto'!K$7,0)</f>
        <v>0</v>
      </c>
      <c r="W328">
        <f t="shared" si="24"/>
        <v>0</v>
      </c>
    </row>
    <row r="329" spans="2:23" x14ac:dyDescent="0.35">
      <c r="B329">
        <f>IF(AND(ROW()&gt;'Uusi auto'!D$21,ROW()&lt;'Uusi auto'!D$23),'Uusi auto'!D$7,0)</f>
        <v>0</v>
      </c>
      <c r="C329">
        <f>IF(AND(ROW()&gt;'Uusi auto'!E$21,ROW()&lt;'Uusi auto'!E$23),'Uusi auto'!E$7,0)</f>
        <v>0</v>
      </c>
      <c r="E329">
        <f t="shared" si="21"/>
        <v>0</v>
      </c>
      <c r="G329" cm="1">
        <f t="array" ref="G329">IF(AND($E329&gt;11,Taulukko2[Kohde]=Aikataulu!A$1),"SKIP",Aikataulu!A329)</f>
        <v>0</v>
      </c>
      <c r="H329" cm="1">
        <f t="array" ref="H329">IF(AND($E329&gt;11,Taulukko2[Matalin prioriteetti]=Aikataulu!B$1),"SKIP",Aikataulu!B329)</f>
        <v>0</v>
      </c>
      <c r="I329" cm="1">
        <f t="array" ref="I329">IF(AND($E329&gt;11,Taulukko2[Kohde]=Aikataulu!C$1),"SKIP",Aikataulu!C329)</f>
        <v>0</v>
      </c>
      <c r="J329" cm="1">
        <f t="array" ref="J329">IF(AND($E329&gt;11,Taulukko2[Kohde]=Aikataulu!D$1),"SKIP",Aikataulu!D329)</f>
        <v>0</v>
      </c>
      <c r="K329">
        <f t="shared" si="22"/>
        <v>0</v>
      </c>
      <c r="N329">
        <f>IF(AND(ROW()&gt;'Uusi auto'!D$21,ROW()&lt;AA$4),'Uusi auto'!D$7,0)</f>
        <v>0</v>
      </c>
      <c r="O329">
        <f>IF(AND(ROW()&gt;'Uusi auto'!E$21,ROW()&lt;AB$4),'Uusi auto'!E$7,0)</f>
        <v>0</v>
      </c>
      <c r="Q329">
        <f t="shared" si="23"/>
        <v>0</v>
      </c>
      <c r="T329">
        <f>IF(AND(ROW()&gt;'Uusi auto'!J$21,ROW()&lt;AF$4),'Uusi auto'!J$7,0)</f>
        <v>0</v>
      </c>
      <c r="U329">
        <f>IF(AND(ROW()&gt;'Uusi auto'!K$21,ROW()&lt;AG$4),'Uusi auto'!K$7,0)</f>
        <v>0</v>
      </c>
      <c r="W329">
        <f t="shared" si="24"/>
        <v>0</v>
      </c>
    </row>
    <row r="330" spans="2:23" x14ac:dyDescent="0.35">
      <c r="B330">
        <f>IF(AND(ROW()&gt;'Uusi auto'!D$21,ROW()&lt;'Uusi auto'!D$23),'Uusi auto'!D$7,0)</f>
        <v>0</v>
      </c>
      <c r="C330">
        <f>IF(AND(ROW()&gt;'Uusi auto'!E$21,ROW()&lt;'Uusi auto'!E$23),'Uusi auto'!E$7,0)</f>
        <v>0</v>
      </c>
      <c r="E330">
        <f t="shared" si="21"/>
        <v>0</v>
      </c>
      <c r="G330" cm="1">
        <f t="array" ref="G330">IF(AND($E330&gt;11,Taulukko2[Kohde]=Aikataulu!A$1),"SKIP",Aikataulu!A330)</f>
        <v>0</v>
      </c>
      <c r="H330" cm="1">
        <f t="array" ref="H330">IF(AND($E330&gt;11,Taulukko2[Matalin prioriteetti]=Aikataulu!B$1),"SKIP",Aikataulu!B330)</f>
        <v>0</v>
      </c>
      <c r="I330" cm="1">
        <f t="array" ref="I330">IF(AND($E330&gt;11,Taulukko2[Kohde]=Aikataulu!C$1),"SKIP",Aikataulu!C330)</f>
        <v>0</v>
      </c>
      <c r="J330" cm="1">
        <f t="array" ref="J330">IF(AND($E330&gt;11,Taulukko2[Kohde]=Aikataulu!D$1),"SKIP",Aikataulu!D330)</f>
        <v>0</v>
      </c>
      <c r="K330">
        <f t="shared" si="22"/>
        <v>0</v>
      </c>
      <c r="N330">
        <f>IF(AND(ROW()&gt;'Uusi auto'!D$21,ROW()&lt;AA$4),'Uusi auto'!D$7,0)</f>
        <v>0</v>
      </c>
      <c r="O330">
        <f>IF(AND(ROW()&gt;'Uusi auto'!E$21,ROW()&lt;AB$4),'Uusi auto'!E$7,0)</f>
        <v>0</v>
      </c>
      <c r="Q330">
        <f t="shared" si="23"/>
        <v>0</v>
      </c>
      <c r="T330">
        <f>IF(AND(ROW()&gt;'Uusi auto'!J$21,ROW()&lt;AF$4),'Uusi auto'!J$7,0)</f>
        <v>0</v>
      </c>
      <c r="U330">
        <f>IF(AND(ROW()&gt;'Uusi auto'!K$21,ROW()&lt;AG$4),'Uusi auto'!K$7,0)</f>
        <v>0</v>
      </c>
      <c r="W330">
        <f t="shared" si="24"/>
        <v>0</v>
      </c>
    </row>
    <row r="331" spans="2:23" x14ac:dyDescent="0.35">
      <c r="B331">
        <f>IF(AND(ROW()&gt;'Uusi auto'!D$21,ROW()&lt;'Uusi auto'!D$23),'Uusi auto'!D$7,0)</f>
        <v>0</v>
      </c>
      <c r="C331">
        <f>IF(AND(ROW()&gt;'Uusi auto'!E$21,ROW()&lt;'Uusi auto'!E$23),'Uusi auto'!E$7,0)</f>
        <v>0</v>
      </c>
      <c r="E331">
        <f t="shared" si="21"/>
        <v>0</v>
      </c>
      <c r="G331" cm="1">
        <f t="array" ref="G331">IF(AND($E331&gt;11,Taulukko2[Kohde]=Aikataulu!A$1),"SKIP",Aikataulu!A331)</f>
        <v>0</v>
      </c>
      <c r="H331" cm="1">
        <f t="array" ref="H331">IF(AND($E331&gt;11,Taulukko2[Matalin prioriteetti]=Aikataulu!B$1),"SKIP",Aikataulu!B331)</f>
        <v>0</v>
      </c>
      <c r="I331" cm="1">
        <f t="array" ref="I331">IF(AND($E331&gt;11,Taulukko2[Kohde]=Aikataulu!C$1),"SKIP",Aikataulu!C331)</f>
        <v>0</v>
      </c>
      <c r="J331" cm="1">
        <f t="array" ref="J331">IF(AND($E331&gt;11,Taulukko2[Kohde]=Aikataulu!D$1),"SKIP",Aikataulu!D331)</f>
        <v>0</v>
      </c>
      <c r="K331">
        <f t="shared" si="22"/>
        <v>0</v>
      </c>
      <c r="N331">
        <f>IF(AND(ROW()&gt;'Uusi auto'!D$21,ROW()&lt;AA$4),'Uusi auto'!D$7,0)</f>
        <v>0</v>
      </c>
      <c r="O331">
        <f>IF(AND(ROW()&gt;'Uusi auto'!E$21,ROW()&lt;AB$4),'Uusi auto'!E$7,0)</f>
        <v>0</v>
      </c>
      <c r="Q331">
        <f t="shared" si="23"/>
        <v>0</v>
      </c>
      <c r="T331">
        <f>IF(AND(ROW()&gt;'Uusi auto'!J$21,ROW()&lt;AF$4),'Uusi auto'!J$7,0)</f>
        <v>0</v>
      </c>
      <c r="U331">
        <f>IF(AND(ROW()&gt;'Uusi auto'!K$21,ROW()&lt;AG$4),'Uusi auto'!K$7,0)</f>
        <v>0</v>
      </c>
      <c r="W331">
        <f t="shared" si="24"/>
        <v>0</v>
      </c>
    </row>
    <row r="332" spans="2:23" x14ac:dyDescent="0.35">
      <c r="B332">
        <f>IF(AND(ROW()&gt;'Uusi auto'!D$21,ROW()&lt;'Uusi auto'!D$23),'Uusi auto'!D$7,0)</f>
        <v>0</v>
      </c>
      <c r="C332">
        <f>IF(AND(ROW()&gt;'Uusi auto'!E$21,ROW()&lt;'Uusi auto'!E$23),'Uusi auto'!E$7,0)</f>
        <v>0</v>
      </c>
      <c r="E332">
        <f t="shared" si="21"/>
        <v>0</v>
      </c>
      <c r="G332" cm="1">
        <f t="array" ref="G332">IF(AND($E332&gt;11,Taulukko2[Kohde]=Aikataulu!A$1),"SKIP",Aikataulu!A332)</f>
        <v>0</v>
      </c>
      <c r="H332" cm="1">
        <f t="array" ref="H332">IF(AND($E332&gt;11,Taulukko2[Matalin prioriteetti]=Aikataulu!B$1),"SKIP",Aikataulu!B332)</f>
        <v>0</v>
      </c>
      <c r="I332" cm="1">
        <f t="array" ref="I332">IF(AND($E332&gt;11,Taulukko2[Kohde]=Aikataulu!C$1),"SKIP",Aikataulu!C332)</f>
        <v>0</v>
      </c>
      <c r="J332" cm="1">
        <f t="array" ref="J332">IF(AND($E332&gt;11,Taulukko2[Kohde]=Aikataulu!D$1),"SKIP",Aikataulu!D332)</f>
        <v>0</v>
      </c>
      <c r="K332">
        <f t="shared" si="22"/>
        <v>0</v>
      </c>
      <c r="N332">
        <f>IF(AND(ROW()&gt;'Uusi auto'!D$21,ROW()&lt;AA$4),'Uusi auto'!D$7,0)</f>
        <v>0</v>
      </c>
      <c r="O332">
        <f>IF(AND(ROW()&gt;'Uusi auto'!E$21,ROW()&lt;AB$4),'Uusi auto'!E$7,0)</f>
        <v>0</v>
      </c>
      <c r="Q332">
        <f t="shared" si="23"/>
        <v>0</v>
      </c>
      <c r="T332">
        <f>IF(AND(ROW()&gt;'Uusi auto'!J$21,ROW()&lt;AF$4),'Uusi auto'!J$7,0)</f>
        <v>0</v>
      </c>
      <c r="U332">
        <f>IF(AND(ROW()&gt;'Uusi auto'!K$21,ROW()&lt;AG$4),'Uusi auto'!K$7,0)</f>
        <v>0</v>
      </c>
      <c r="W332">
        <f t="shared" si="24"/>
        <v>0</v>
      </c>
    </row>
    <row r="333" spans="2:23" x14ac:dyDescent="0.35">
      <c r="B333">
        <f>IF(AND(ROW()&gt;'Uusi auto'!D$21,ROW()&lt;'Uusi auto'!D$23),'Uusi auto'!D$7,0)</f>
        <v>0</v>
      </c>
      <c r="C333">
        <f>IF(AND(ROW()&gt;'Uusi auto'!E$21,ROW()&lt;'Uusi auto'!E$23),'Uusi auto'!E$7,0)</f>
        <v>0</v>
      </c>
      <c r="E333">
        <f t="shared" si="21"/>
        <v>0</v>
      </c>
      <c r="G333" cm="1">
        <f t="array" ref="G333">IF(AND($E333&gt;11,Taulukko2[Kohde]=Aikataulu!A$1),"SKIP",Aikataulu!A333)</f>
        <v>0</v>
      </c>
      <c r="H333" cm="1">
        <f t="array" ref="H333">IF(AND($E333&gt;11,Taulukko2[Matalin prioriteetti]=Aikataulu!B$1),"SKIP",Aikataulu!B333)</f>
        <v>0</v>
      </c>
      <c r="I333" cm="1">
        <f t="array" ref="I333">IF(AND($E333&gt;11,Taulukko2[Kohde]=Aikataulu!C$1),"SKIP",Aikataulu!C333)</f>
        <v>0</v>
      </c>
      <c r="J333" cm="1">
        <f t="array" ref="J333">IF(AND($E333&gt;11,Taulukko2[Kohde]=Aikataulu!D$1),"SKIP",Aikataulu!D333)</f>
        <v>0</v>
      </c>
      <c r="K333">
        <f t="shared" si="22"/>
        <v>0</v>
      </c>
      <c r="N333">
        <f>IF(AND(ROW()&gt;'Uusi auto'!D$21,ROW()&lt;AA$4),'Uusi auto'!D$7,0)</f>
        <v>0</v>
      </c>
      <c r="O333">
        <f>IF(AND(ROW()&gt;'Uusi auto'!E$21,ROW()&lt;AB$4),'Uusi auto'!E$7,0)</f>
        <v>0</v>
      </c>
      <c r="Q333">
        <f t="shared" si="23"/>
        <v>0</v>
      </c>
      <c r="T333">
        <f>IF(AND(ROW()&gt;'Uusi auto'!J$21,ROW()&lt;AF$4),'Uusi auto'!J$7,0)</f>
        <v>0</v>
      </c>
      <c r="U333">
        <f>IF(AND(ROW()&gt;'Uusi auto'!K$21,ROW()&lt;AG$4),'Uusi auto'!K$7,0)</f>
        <v>0</v>
      </c>
      <c r="W333">
        <f t="shared" si="24"/>
        <v>0</v>
      </c>
    </row>
    <row r="334" spans="2:23" x14ac:dyDescent="0.35">
      <c r="B334">
        <f>IF(AND(ROW()&gt;'Uusi auto'!D$21,ROW()&lt;'Uusi auto'!D$23),'Uusi auto'!D$7,0)</f>
        <v>0</v>
      </c>
      <c r="C334">
        <f>IF(AND(ROW()&gt;'Uusi auto'!E$21,ROW()&lt;'Uusi auto'!E$23),'Uusi auto'!E$7,0)</f>
        <v>0</v>
      </c>
      <c r="E334">
        <f t="shared" si="21"/>
        <v>0</v>
      </c>
      <c r="G334" cm="1">
        <f t="array" ref="G334">IF(AND($E334&gt;11,Taulukko2[Kohde]=Aikataulu!A$1),"SKIP",Aikataulu!A334)</f>
        <v>0</v>
      </c>
      <c r="H334" cm="1">
        <f t="array" ref="H334">IF(AND($E334&gt;11,Taulukko2[Matalin prioriteetti]=Aikataulu!B$1),"SKIP",Aikataulu!B334)</f>
        <v>0</v>
      </c>
      <c r="I334" cm="1">
        <f t="array" ref="I334">IF(AND($E334&gt;11,Taulukko2[Kohde]=Aikataulu!C$1),"SKIP",Aikataulu!C334)</f>
        <v>0</v>
      </c>
      <c r="J334" cm="1">
        <f t="array" ref="J334">IF(AND($E334&gt;11,Taulukko2[Kohde]=Aikataulu!D$1),"SKIP",Aikataulu!D334)</f>
        <v>0</v>
      </c>
      <c r="K334">
        <f t="shared" si="22"/>
        <v>0</v>
      </c>
      <c r="N334">
        <f>IF(AND(ROW()&gt;'Uusi auto'!D$21,ROW()&lt;AA$4),'Uusi auto'!D$7,0)</f>
        <v>0</v>
      </c>
      <c r="O334">
        <f>IF(AND(ROW()&gt;'Uusi auto'!E$21,ROW()&lt;AB$4),'Uusi auto'!E$7,0)</f>
        <v>0</v>
      </c>
      <c r="Q334">
        <f t="shared" si="23"/>
        <v>0</v>
      </c>
      <c r="T334">
        <f>IF(AND(ROW()&gt;'Uusi auto'!J$21,ROW()&lt;AF$4),'Uusi auto'!J$7,0)</f>
        <v>0</v>
      </c>
      <c r="U334">
        <f>IF(AND(ROW()&gt;'Uusi auto'!K$21,ROW()&lt;AG$4),'Uusi auto'!K$7,0)</f>
        <v>0</v>
      </c>
      <c r="W334">
        <f t="shared" si="24"/>
        <v>0</v>
      </c>
    </row>
    <row r="335" spans="2:23" x14ac:dyDescent="0.35">
      <c r="B335">
        <f>IF(AND(ROW()&gt;'Uusi auto'!D$21,ROW()&lt;'Uusi auto'!D$23),'Uusi auto'!D$7,0)</f>
        <v>0</v>
      </c>
      <c r="C335">
        <f>IF(AND(ROW()&gt;'Uusi auto'!E$21,ROW()&lt;'Uusi auto'!E$23),'Uusi auto'!E$7,0)</f>
        <v>0</v>
      </c>
      <c r="E335">
        <f t="shared" si="21"/>
        <v>0</v>
      </c>
      <c r="G335" cm="1">
        <f t="array" ref="G335">IF(AND($E335&gt;11,Taulukko2[Kohde]=Aikataulu!A$1),"SKIP",Aikataulu!A335)</f>
        <v>0</v>
      </c>
      <c r="H335" cm="1">
        <f t="array" ref="H335">IF(AND($E335&gt;11,Taulukko2[Matalin prioriteetti]=Aikataulu!B$1),"SKIP",Aikataulu!B335)</f>
        <v>0</v>
      </c>
      <c r="I335" cm="1">
        <f t="array" ref="I335">IF(AND($E335&gt;11,Taulukko2[Kohde]=Aikataulu!C$1),"SKIP",Aikataulu!C335)</f>
        <v>0</v>
      </c>
      <c r="J335" cm="1">
        <f t="array" ref="J335">IF(AND($E335&gt;11,Taulukko2[Kohde]=Aikataulu!D$1),"SKIP",Aikataulu!D335)</f>
        <v>0</v>
      </c>
      <c r="K335">
        <f t="shared" si="22"/>
        <v>0</v>
      </c>
      <c r="N335">
        <f>IF(AND(ROW()&gt;'Uusi auto'!D$21,ROW()&lt;AA$4),'Uusi auto'!D$7,0)</f>
        <v>0</v>
      </c>
      <c r="O335">
        <f>IF(AND(ROW()&gt;'Uusi auto'!E$21,ROW()&lt;AB$4),'Uusi auto'!E$7,0)</f>
        <v>0</v>
      </c>
      <c r="Q335">
        <f t="shared" si="23"/>
        <v>0</v>
      </c>
      <c r="T335">
        <f>IF(AND(ROW()&gt;'Uusi auto'!J$21,ROW()&lt;AF$4),'Uusi auto'!J$7,0)</f>
        <v>0</v>
      </c>
      <c r="U335">
        <f>IF(AND(ROW()&gt;'Uusi auto'!K$21,ROW()&lt;AG$4),'Uusi auto'!K$7,0)</f>
        <v>0</v>
      </c>
      <c r="W335">
        <f t="shared" si="24"/>
        <v>0</v>
      </c>
    </row>
    <row r="336" spans="2:23" x14ac:dyDescent="0.35">
      <c r="B336">
        <f>IF(AND(ROW()&gt;'Uusi auto'!D$21,ROW()&lt;'Uusi auto'!D$23),'Uusi auto'!D$7,0)</f>
        <v>0</v>
      </c>
      <c r="C336">
        <f>IF(AND(ROW()&gt;'Uusi auto'!E$21,ROW()&lt;'Uusi auto'!E$23),'Uusi auto'!E$7,0)</f>
        <v>0</v>
      </c>
      <c r="E336">
        <f t="shared" si="21"/>
        <v>0</v>
      </c>
      <c r="G336" cm="1">
        <f t="array" ref="G336">IF(AND($E336&gt;11,Taulukko2[Kohde]=Aikataulu!A$1),"SKIP",Aikataulu!A336)</f>
        <v>0</v>
      </c>
      <c r="H336" cm="1">
        <f t="array" ref="H336">IF(AND($E336&gt;11,Taulukko2[Matalin prioriteetti]=Aikataulu!B$1),"SKIP",Aikataulu!B336)</f>
        <v>0</v>
      </c>
      <c r="I336" cm="1">
        <f t="array" ref="I336">IF(AND($E336&gt;11,Taulukko2[Kohde]=Aikataulu!C$1),"SKIP",Aikataulu!C336)</f>
        <v>0</v>
      </c>
      <c r="J336" cm="1">
        <f t="array" ref="J336">IF(AND($E336&gt;11,Taulukko2[Kohde]=Aikataulu!D$1),"SKIP",Aikataulu!D336)</f>
        <v>0</v>
      </c>
      <c r="K336">
        <f t="shared" si="22"/>
        <v>0</v>
      </c>
      <c r="N336">
        <f>IF(AND(ROW()&gt;'Uusi auto'!D$21,ROW()&lt;AA$4),'Uusi auto'!D$7,0)</f>
        <v>0</v>
      </c>
      <c r="O336">
        <f>IF(AND(ROW()&gt;'Uusi auto'!E$21,ROW()&lt;AB$4),'Uusi auto'!E$7,0)</f>
        <v>0</v>
      </c>
      <c r="Q336">
        <f t="shared" si="23"/>
        <v>0</v>
      </c>
      <c r="T336">
        <f>IF(AND(ROW()&gt;'Uusi auto'!J$21,ROW()&lt;AF$4),'Uusi auto'!J$7,0)</f>
        <v>0</v>
      </c>
      <c r="U336">
        <f>IF(AND(ROW()&gt;'Uusi auto'!K$21,ROW()&lt;AG$4),'Uusi auto'!K$7,0)</f>
        <v>0</v>
      </c>
      <c r="W336">
        <f t="shared" si="24"/>
        <v>0</v>
      </c>
    </row>
    <row r="337" spans="2:23" x14ac:dyDescent="0.35">
      <c r="B337">
        <f>IF(AND(ROW()&gt;'Uusi auto'!D$21,ROW()&lt;'Uusi auto'!D$23),'Uusi auto'!D$7,0)</f>
        <v>0</v>
      </c>
      <c r="C337">
        <f>IF(AND(ROW()&gt;'Uusi auto'!E$21,ROW()&lt;'Uusi auto'!E$23),'Uusi auto'!E$7,0)</f>
        <v>0</v>
      </c>
      <c r="E337">
        <f t="shared" si="21"/>
        <v>0</v>
      </c>
      <c r="G337" cm="1">
        <f t="array" ref="G337">IF(AND($E337&gt;11,Taulukko2[Kohde]=Aikataulu!A$1),"SKIP",Aikataulu!A337)</f>
        <v>0</v>
      </c>
      <c r="H337" cm="1">
        <f t="array" ref="H337">IF(AND($E337&gt;11,Taulukko2[Matalin prioriteetti]=Aikataulu!B$1),"SKIP",Aikataulu!B337)</f>
        <v>0</v>
      </c>
      <c r="I337" cm="1">
        <f t="array" ref="I337">IF(AND($E337&gt;11,Taulukko2[Kohde]=Aikataulu!C$1),"SKIP",Aikataulu!C337)</f>
        <v>0</v>
      </c>
      <c r="J337" cm="1">
        <f t="array" ref="J337">IF(AND($E337&gt;11,Taulukko2[Kohde]=Aikataulu!D$1),"SKIP",Aikataulu!D337)</f>
        <v>0</v>
      </c>
      <c r="K337">
        <f t="shared" si="22"/>
        <v>0</v>
      </c>
      <c r="N337">
        <f>IF(AND(ROW()&gt;'Uusi auto'!D$21,ROW()&lt;AA$4),'Uusi auto'!D$7,0)</f>
        <v>0</v>
      </c>
      <c r="O337">
        <f>IF(AND(ROW()&gt;'Uusi auto'!E$21,ROW()&lt;AB$4),'Uusi auto'!E$7,0)</f>
        <v>0</v>
      </c>
      <c r="Q337">
        <f t="shared" si="23"/>
        <v>0</v>
      </c>
      <c r="T337">
        <f>IF(AND(ROW()&gt;'Uusi auto'!J$21,ROW()&lt;AF$4),'Uusi auto'!J$7,0)</f>
        <v>0</v>
      </c>
      <c r="U337">
        <f>IF(AND(ROW()&gt;'Uusi auto'!K$21,ROW()&lt;AG$4),'Uusi auto'!K$7,0)</f>
        <v>0</v>
      </c>
      <c r="W337">
        <f t="shared" si="24"/>
        <v>0</v>
      </c>
    </row>
    <row r="338" spans="2:23" x14ac:dyDescent="0.35">
      <c r="B338">
        <f>IF(AND(ROW()&gt;'Uusi auto'!D$21,ROW()&lt;'Uusi auto'!D$23),'Uusi auto'!D$7,0)</f>
        <v>0</v>
      </c>
      <c r="C338">
        <f>IF(AND(ROW()&gt;'Uusi auto'!E$21,ROW()&lt;'Uusi auto'!E$23),'Uusi auto'!E$7,0)</f>
        <v>0</v>
      </c>
      <c r="E338">
        <f t="shared" si="21"/>
        <v>0</v>
      </c>
      <c r="G338" cm="1">
        <f t="array" ref="G338">IF(AND($E338&gt;11,Taulukko2[Kohde]=Aikataulu!A$1),"SKIP",Aikataulu!A338)</f>
        <v>0</v>
      </c>
      <c r="H338" cm="1">
        <f t="array" ref="H338">IF(AND($E338&gt;11,Taulukko2[Matalin prioriteetti]=Aikataulu!B$1),"SKIP",Aikataulu!B338)</f>
        <v>0</v>
      </c>
      <c r="I338" cm="1">
        <f t="array" ref="I338">IF(AND($E338&gt;11,Taulukko2[Kohde]=Aikataulu!C$1),"SKIP",Aikataulu!C338)</f>
        <v>0</v>
      </c>
      <c r="J338" cm="1">
        <f t="array" ref="J338">IF(AND($E338&gt;11,Taulukko2[Kohde]=Aikataulu!D$1),"SKIP",Aikataulu!D338)</f>
        <v>0</v>
      </c>
      <c r="K338">
        <f t="shared" si="22"/>
        <v>0</v>
      </c>
      <c r="N338">
        <f>IF(AND(ROW()&gt;'Uusi auto'!D$21,ROW()&lt;AA$4),'Uusi auto'!D$7,0)</f>
        <v>0</v>
      </c>
      <c r="O338">
        <f>IF(AND(ROW()&gt;'Uusi auto'!E$21,ROW()&lt;AB$4),'Uusi auto'!E$7,0)</f>
        <v>0</v>
      </c>
      <c r="Q338">
        <f t="shared" si="23"/>
        <v>0</v>
      </c>
      <c r="T338">
        <f>IF(AND(ROW()&gt;'Uusi auto'!J$21,ROW()&lt;AF$4),'Uusi auto'!J$7,0)</f>
        <v>0</v>
      </c>
      <c r="U338">
        <f>IF(AND(ROW()&gt;'Uusi auto'!K$21,ROW()&lt;AG$4),'Uusi auto'!K$7,0)</f>
        <v>0</v>
      </c>
      <c r="W338">
        <f t="shared" si="24"/>
        <v>0</v>
      </c>
    </row>
    <row r="339" spans="2:23" x14ac:dyDescent="0.35">
      <c r="B339">
        <f>IF(AND(ROW()&gt;'Uusi auto'!D$21,ROW()&lt;'Uusi auto'!D$23),'Uusi auto'!D$7,0)</f>
        <v>0</v>
      </c>
      <c r="C339">
        <f>IF(AND(ROW()&gt;'Uusi auto'!E$21,ROW()&lt;'Uusi auto'!E$23),'Uusi auto'!E$7,0)</f>
        <v>0</v>
      </c>
      <c r="E339">
        <f t="shared" si="21"/>
        <v>0</v>
      </c>
      <c r="G339" cm="1">
        <f t="array" ref="G339">IF(AND($E339&gt;11,Taulukko2[Kohde]=Aikataulu!A$1),"SKIP",Aikataulu!A339)</f>
        <v>0</v>
      </c>
      <c r="H339" cm="1">
        <f t="array" ref="H339">IF(AND($E339&gt;11,Taulukko2[Matalin prioriteetti]=Aikataulu!B$1),"SKIP",Aikataulu!B339)</f>
        <v>0</v>
      </c>
      <c r="I339" cm="1">
        <f t="array" ref="I339">IF(AND($E339&gt;11,Taulukko2[Kohde]=Aikataulu!C$1),"SKIP",Aikataulu!C339)</f>
        <v>0</v>
      </c>
      <c r="J339" cm="1">
        <f t="array" ref="J339">IF(AND($E339&gt;11,Taulukko2[Kohde]=Aikataulu!D$1),"SKIP",Aikataulu!D339)</f>
        <v>0</v>
      </c>
      <c r="K339">
        <f t="shared" si="22"/>
        <v>0</v>
      </c>
      <c r="N339">
        <f>IF(AND(ROW()&gt;'Uusi auto'!D$21,ROW()&lt;AA$4),'Uusi auto'!D$7,0)</f>
        <v>0</v>
      </c>
      <c r="O339">
        <f>IF(AND(ROW()&gt;'Uusi auto'!E$21,ROW()&lt;AB$4),'Uusi auto'!E$7,0)</f>
        <v>0</v>
      </c>
      <c r="Q339">
        <f t="shared" si="23"/>
        <v>0</v>
      </c>
      <c r="T339">
        <f>IF(AND(ROW()&gt;'Uusi auto'!J$21,ROW()&lt;AF$4),'Uusi auto'!J$7,0)</f>
        <v>0</v>
      </c>
      <c r="U339">
        <f>IF(AND(ROW()&gt;'Uusi auto'!K$21,ROW()&lt;AG$4),'Uusi auto'!K$7,0)</f>
        <v>0</v>
      </c>
      <c r="W339">
        <f t="shared" si="24"/>
        <v>0</v>
      </c>
    </row>
    <row r="340" spans="2:23" x14ac:dyDescent="0.35">
      <c r="B340">
        <f>IF(AND(ROW()&gt;'Uusi auto'!D$21,ROW()&lt;'Uusi auto'!D$23),'Uusi auto'!D$7,0)</f>
        <v>0</v>
      </c>
      <c r="C340">
        <f>IF(AND(ROW()&gt;'Uusi auto'!E$21,ROW()&lt;'Uusi auto'!E$23),'Uusi auto'!E$7,0)</f>
        <v>0</v>
      </c>
      <c r="E340">
        <f t="shared" si="21"/>
        <v>0</v>
      </c>
      <c r="G340" cm="1">
        <f t="array" ref="G340">IF(AND($E340&gt;11,Taulukko2[Kohde]=Aikataulu!A$1),"SKIP",Aikataulu!A340)</f>
        <v>0</v>
      </c>
      <c r="H340" cm="1">
        <f t="array" ref="H340">IF(AND($E340&gt;11,Taulukko2[Matalin prioriteetti]=Aikataulu!B$1),"SKIP",Aikataulu!B340)</f>
        <v>0</v>
      </c>
      <c r="I340" cm="1">
        <f t="array" ref="I340">IF(AND($E340&gt;11,Taulukko2[Kohde]=Aikataulu!C$1),"SKIP",Aikataulu!C340)</f>
        <v>0</v>
      </c>
      <c r="J340" cm="1">
        <f t="array" ref="J340">IF(AND($E340&gt;11,Taulukko2[Kohde]=Aikataulu!D$1),"SKIP",Aikataulu!D340)</f>
        <v>0</v>
      </c>
      <c r="K340">
        <f t="shared" si="22"/>
        <v>0</v>
      </c>
      <c r="N340">
        <f>IF(AND(ROW()&gt;'Uusi auto'!D$21,ROW()&lt;AA$4),'Uusi auto'!D$7,0)</f>
        <v>0</v>
      </c>
      <c r="O340">
        <f>IF(AND(ROW()&gt;'Uusi auto'!E$21,ROW()&lt;AB$4),'Uusi auto'!E$7,0)</f>
        <v>0</v>
      </c>
      <c r="Q340">
        <f t="shared" si="23"/>
        <v>0</v>
      </c>
      <c r="T340">
        <f>IF(AND(ROW()&gt;'Uusi auto'!J$21,ROW()&lt;AF$4),'Uusi auto'!J$7,0)</f>
        <v>0</v>
      </c>
      <c r="U340">
        <f>IF(AND(ROW()&gt;'Uusi auto'!K$21,ROW()&lt;AG$4),'Uusi auto'!K$7,0)</f>
        <v>0</v>
      </c>
      <c r="W340">
        <f t="shared" si="24"/>
        <v>0</v>
      </c>
    </row>
    <row r="341" spans="2:23" x14ac:dyDescent="0.35">
      <c r="B341">
        <f>IF(AND(ROW()&gt;'Uusi auto'!D$21,ROW()&lt;'Uusi auto'!D$23),'Uusi auto'!D$7,0)</f>
        <v>0</v>
      </c>
      <c r="C341">
        <f>IF(AND(ROW()&gt;'Uusi auto'!E$21,ROW()&lt;'Uusi auto'!E$23),'Uusi auto'!E$7,0)</f>
        <v>0</v>
      </c>
      <c r="E341">
        <f t="shared" si="21"/>
        <v>0</v>
      </c>
      <c r="G341" cm="1">
        <f t="array" ref="G341">IF(AND($E341&gt;11,Taulukko2[Kohde]=Aikataulu!A$1),"SKIP",Aikataulu!A341)</f>
        <v>0</v>
      </c>
      <c r="H341" cm="1">
        <f t="array" ref="H341">IF(AND($E341&gt;11,Taulukko2[Matalin prioriteetti]=Aikataulu!B$1),"SKIP",Aikataulu!B341)</f>
        <v>0</v>
      </c>
      <c r="I341" cm="1">
        <f t="array" ref="I341">IF(AND($E341&gt;11,Taulukko2[Kohde]=Aikataulu!C$1),"SKIP",Aikataulu!C341)</f>
        <v>0</v>
      </c>
      <c r="J341" cm="1">
        <f t="array" ref="J341">IF(AND($E341&gt;11,Taulukko2[Kohde]=Aikataulu!D$1),"SKIP",Aikataulu!D341)</f>
        <v>0</v>
      </c>
      <c r="K341">
        <f t="shared" si="22"/>
        <v>0</v>
      </c>
      <c r="N341">
        <f>IF(AND(ROW()&gt;'Uusi auto'!D$21,ROW()&lt;AA$4),'Uusi auto'!D$7,0)</f>
        <v>0</v>
      </c>
      <c r="O341">
        <f>IF(AND(ROW()&gt;'Uusi auto'!E$21,ROW()&lt;AB$4),'Uusi auto'!E$7,0)</f>
        <v>0</v>
      </c>
      <c r="Q341">
        <f t="shared" si="23"/>
        <v>0</v>
      </c>
      <c r="T341">
        <f>IF(AND(ROW()&gt;'Uusi auto'!J$21,ROW()&lt;AF$4),'Uusi auto'!J$7,0)</f>
        <v>0</v>
      </c>
      <c r="U341">
        <f>IF(AND(ROW()&gt;'Uusi auto'!K$21,ROW()&lt;AG$4),'Uusi auto'!K$7,0)</f>
        <v>0</v>
      </c>
      <c r="W341">
        <f t="shared" si="24"/>
        <v>0</v>
      </c>
    </row>
    <row r="342" spans="2:23" x14ac:dyDescent="0.35">
      <c r="B342">
        <f>IF(AND(ROW()&gt;'Uusi auto'!D$21,ROW()&lt;'Uusi auto'!D$23),'Uusi auto'!D$7,0)</f>
        <v>0</v>
      </c>
      <c r="C342">
        <f>IF(AND(ROW()&gt;'Uusi auto'!E$21,ROW()&lt;'Uusi auto'!E$23),'Uusi auto'!E$7,0)</f>
        <v>0</v>
      </c>
      <c r="E342">
        <f t="shared" si="21"/>
        <v>0</v>
      </c>
      <c r="G342" cm="1">
        <f t="array" ref="G342">IF(AND($E342&gt;11,Taulukko2[Kohde]=Aikataulu!A$1),"SKIP",Aikataulu!A342)</f>
        <v>0</v>
      </c>
      <c r="H342" cm="1">
        <f t="array" ref="H342">IF(AND($E342&gt;11,Taulukko2[Matalin prioriteetti]=Aikataulu!B$1),"SKIP",Aikataulu!B342)</f>
        <v>0</v>
      </c>
      <c r="I342" cm="1">
        <f t="array" ref="I342">IF(AND($E342&gt;11,Taulukko2[Kohde]=Aikataulu!C$1),"SKIP",Aikataulu!C342)</f>
        <v>0</v>
      </c>
      <c r="J342" cm="1">
        <f t="array" ref="J342">IF(AND($E342&gt;11,Taulukko2[Kohde]=Aikataulu!D$1),"SKIP",Aikataulu!D342)</f>
        <v>0</v>
      </c>
      <c r="K342">
        <f t="shared" si="22"/>
        <v>0</v>
      </c>
      <c r="N342">
        <f>IF(AND(ROW()&gt;'Uusi auto'!D$21,ROW()&lt;AA$4),'Uusi auto'!D$7,0)</f>
        <v>0</v>
      </c>
      <c r="O342">
        <f>IF(AND(ROW()&gt;'Uusi auto'!E$21,ROW()&lt;AB$4),'Uusi auto'!E$7,0)</f>
        <v>0</v>
      </c>
      <c r="Q342">
        <f t="shared" si="23"/>
        <v>0</v>
      </c>
      <c r="T342">
        <f>IF(AND(ROW()&gt;'Uusi auto'!J$21,ROW()&lt;AF$4),'Uusi auto'!J$7,0)</f>
        <v>0</v>
      </c>
      <c r="U342">
        <f>IF(AND(ROW()&gt;'Uusi auto'!K$21,ROW()&lt;AG$4),'Uusi auto'!K$7,0)</f>
        <v>0</v>
      </c>
      <c r="W342">
        <f t="shared" si="24"/>
        <v>0</v>
      </c>
    </row>
    <row r="343" spans="2:23" x14ac:dyDescent="0.35">
      <c r="C343">
        <f>IF(AND(ROW()&gt;'Uusi auto'!E$21,ROW()&lt;'Uusi auto'!E$23),'Uusi auto'!E$7,0)</f>
        <v>0</v>
      </c>
      <c r="E343">
        <f t="shared" si="21"/>
        <v>0</v>
      </c>
      <c r="G343" cm="1">
        <f t="array" ref="G343">IF(AND($E343&gt;11,Taulukko2[Kohde]=Aikataulu!A$1),"SKIP",Aikataulu!A343)</f>
        <v>0</v>
      </c>
      <c r="H343" cm="1">
        <f t="array" ref="H343">IF(AND($E343&gt;11,Taulukko2[Matalin prioriteetti]=Aikataulu!B$1),"SKIP",Aikataulu!B343)</f>
        <v>0</v>
      </c>
      <c r="I343" cm="1">
        <f t="array" ref="I343">IF(AND($E343&gt;11,Taulukko2[Kohde]=Aikataulu!C$1),"SKIP",Aikataulu!C343)</f>
        <v>0</v>
      </c>
      <c r="J343" cm="1">
        <f t="array" ref="J343">IF(AND($E343&gt;11,Taulukko2[Kohde]=Aikataulu!D$1),"SKIP",Aikataulu!D343)</f>
        <v>0</v>
      </c>
      <c r="K343">
        <f t="shared" si="22"/>
        <v>0</v>
      </c>
      <c r="O343">
        <f>IF(AND(ROW()&gt;'Uusi auto'!E$21,ROW()&lt;AB$4),'Uusi auto'!E$7,0)</f>
        <v>0</v>
      </c>
      <c r="Q343">
        <f t="shared" si="23"/>
        <v>0</v>
      </c>
      <c r="U343">
        <f>IF(AND(ROW()&gt;'Uusi auto'!K$21,ROW()&lt;AG$4),'Uusi auto'!K$7,0)</f>
        <v>0</v>
      </c>
      <c r="W343">
        <f t="shared" si="24"/>
        <v>0</v>
      </c>
    </row>
    <row r="344" spans="2:23" x14ac:dyDescent="0.35">
      <c r="C344">
        <f>IF(AND(ROW()&gt;'Uusi auto'!E$21,ROW()&lt;'Uusi auto'!E$23),'Uusi auto'!E$7,0)</f>
        <v>0</v>
      </c>
      <c r="E344">
        <f t="shared" si="21"/>
        <v>0</v>
      </c>
      <c r="G344" cm="1">
        <f t="array" ref="G344">IF(AND($E344&gt;11,Taulukko2[Kohde]=Aikataulu!A$1),"SKIP",Aikataulu!A344)</f>
        <v>0</v>
      </c>
      <c r="H344" cm="1">
        <f t="array" ref="H344">IF(AND($E344&gt;11,Taulukko2[Matalin prioriteetti]=Aikataulu!B$1),"SKIP",Aikataulu!B344)</f>
        <v>0</v>
      </c>
      <c r="I344" cm="1">
        <f t="array" ref="I344">IF(AND($E344&gt;11,Taulukko2[Kohde]=Aikataulu!C$1),"SKIP",Aikataulu!C344)</f>
        <v>0</v>
      </c>
      <c r="J344" cm="1">
        <f t="array" ref="J344">IF(AND($E344&gt;11,Taulukko2[Kohde]=Aikataulu!D$1),"SKIP",Aikataulu!D344)</f>
        <v>0</v>
      </c>
      <c r="K344">
        <f t="shared" si="22"/>
        <v>0</v>
      </c>
      <c r="O344">
        <f>IF(AND(ROW()&gt;'Uusi auto'!E$21,ROW()&lt;AB$4),'Uusi auto'!E$7,0)</f>
        <v>0</v>
      </c>
      <c r="Q344">
        <f t="shared" si="23"/>
        <v>0</v>
      </c>
      <c r="U344">
        <f>IF(AND(ROW()&gt;'Uusi auto'!K$21,ROW()&lt;AG$4),'Uusi auto'!K$7,0)</f>
        <v>0</v>
      </c>
      <c r="W344">
        <f t="shared" si="24"/>
        <v>0</v>
      </c>
    </row>
    <row r="345" spans="2:23" x14ac:dyDescent="0.35">
      <c r="C345">
        <f>IF(AND(ROW()&gt;'Uusi auto'!E$21,ROW()&lt;'Uusi auto'!E$23),'Uusi auto'!E$7,0)</f>
        <v>0</v>
      </c>
      <c r="E345">
        <f t="shared" si="21"/>
        <v>0</v>
      </c>
      <c r="G345" cm="1">
        <f t="array" ref="G345">IF(AND($E345&gt;11,Taulukko2[Kohde]=Aikataulu!A$1),"SKIP",Aikataulu!A345)</f>
        <v>0</v>
      </c>
      <c r="H345" cm="1">
        <f t="array" ref="H345">IF(AND($E345&gt;11,Taulukko2[Matalin prioriteetti]=Aikataulu!B$1),"SKIP",Aikataulu!B345)</f>
        <v>0</v>
      </c>
      <c r="I345" cm="1">
        <f t="array" ref="I345">IF(AND($E345&gt;11,Taulukko2[Kohde]=Aikataulu!C$1),"SKIP",Aikataulu!C345)</f>
        <v>0</v>
      </c>
      <c r="J345" cm="1">
        <f t="array" ref="J345">IF(AND($E345&gt;11,Taulukko2[Kohde]=Aikataulu!D$1),"SKIP",Aikataulu!D345)</f>
        <v>0</v>
      </c>
      <c r="K345">
        <f t="shared" si="22"/>
        <v>0</v>
      </c>
      <c r="O345">
        <f>IF(AND(ROW()&gt;'Uusi auto'!E$21,ROW()&lt;AB$4),'Uusi auto'!E$7,0)</f>
        <v>0</v>
      </c>
      <c r="Q345">
        <f t="shared" si="23"/>
        <v>0</v>
      </c>
      <c r="U345">
        <f>IF(AND(ROW()&gt;'Uusi auto'!K$21,ROW()&lt;AG$4),'Uusi auto'!K$7,0)</f>
        <v>0</v>
      </c>
      <c r="W345">
        <f t="shared" si="24"/>
        <v>0</v>
      </c>
    </row>
    <row r="346" spans="2:23" x14ac:dyDescent="0.35">
      <c r="C346">
        <f>IF(AND(ROW()&gt;'Uusi auto'!E$21,ROW()&lt;'Uusi auto'!E$23),'Uusi auto'!E$7,0)</f>
        <v>0</v>
      </c>
      <c r="E346">
        <f t="shared" si="21"/>
        <v>0</v>
      </c>
      <c r="G346" cm="1">
        <f t="array" ref="G346">IF(AND($E346&gt;11,Taulukko2[Kohde]=Aikataulu!A$1),"SKIP",Aikataulu!A346)</f>
        <v>0</v>
      </c>
      <c r="H346" cm="1">
        <f t="array" ref="H346">IF(AND($E346&gt;11,Taulukko2[Matalin prioriteetti]=Aikataulu!B$1),"SKIP",Aikataulu!B346)</f>
        <v>0</v>
      </c>
      <c r="I346" cm="1">
        <f t="array" ref="I346">IF(AND($E346&gt;11,Taulukko2[Kohde]=Aikataulu!C$1),"SKIP",Aikataulu!C346)</f>
        <v>0</v>
      </c>
      <c r="J346" cm="1">
        <f t="array" ref="J346">IF(AND($E346&gt;11,Taulukko2[Kohde]=Aikataulu!D$1),"SKIP",Aikataulu!D346)</f>
        <v>0</v>
      </c>
      <c r="K346">
        <f t="shared" si="22"/>
        <v>0</v>
      </c>
      <c r="O346">
        <f>IF(AND(ROW()&gt;'Uusi auto'!E$21,ROW()&lt;AB$4),'Uusi auto'!E$7,0)</f>
        <v>0</v>
      </c>
      <c r="Q346">
        <f t="shared" si="23"/>
        <v>0</v>
      </c>
      <c r="U346">
        <f>IF(AND(ROW()&gt;'Uusi auto'!K$21,ROW()&lt;AG$4),'Uusi auto'!K$7,0)</f>
        <v>0</v>
      </c>
      <c r="W346">
        <f t="shared" si="24"/>
        <v>0</v>
      </c>
    </row>
    <row r="347" spans="2:23" x14ac:dyDescent="0.35">
      <c r="C347">
        <f>IF(AND(ROW()&gt;'Uusi auto'!E$21,ROW()&lt;'Uusi auto'!E$23),'Uusi auto'!E$7,0)</f>
        <v>0</v>
      </c>
      <c r="E347">
        <f t="shared" si="21"/>
        <v>0</v>
      </c>
      <c r="G347" cm="1">
        <f t="array" ref="G347">IF(AND($E347&gt;11,Taulukko2[Kohde]=Aikataulu!A$1),"SKIP",Aikataulu!A347)</f>
        <v>0</v>
      </c>
      <c r="H347" cm="1">
        <f t="array" ref="H347">IF(AND($E347&gt;11,Taulukko2[Matalin prioriteetti]=Aikataulu!B$1),"SKIP",Aikataulu!B347)</f>
        <v>0</v>
      </c>
      <c r="I347" cm="1">
        <f t="array" ref="I347">IF(AND($E347&gt;11,Taulukko2[Kohde]=Aikataulu!C$1),"SKIP",Aikataulu!C347)</f>
        <v>0</v>
      </c>
      <c r="J347" cm="1">
        <f t="array" ref="J347">IF(AND($E347&gt;11,Taulukko2[Kohde]=Aikataulu!D$1),"SKIP",Aikataulu!D347)</f>
        <v>0</v>
      </c>
      <c r="K347">
        <f t="shared" si="22"/>
        <v>0</v>
      </c>
      <c r="O347">
        <f>IF(AND(ROW()&gt;'Uusi auto'!E$21,ROW()&lt;AB$4),'Uusi auto'!E$7,0)</f>
        <v>0</v>
      </c>
      <c r="Q347">
        <f t="shared" si="23"/>
        <v>0</v>
      </c>
      <c r="U347">
        <f>IF(AND(ROW()&gt;'Uusi auto'!K$21,ROW()&lt;AG$4),'Uusi auto'!K$7,0)</f>
        <v>0</v>
      </c>
      <c r="W347">
        <f t="shared" si="24"/>
        <v>0</v>
      </c>
    </row>
    <row r="348" spans="2:23" x14ac:dyDescent="0.35">
      <c r="C348">
        <f>IF(AND(ROW()&gt;'Uusi auto'!E$21,ROW()&lt;'Uusi auto'!E$23),'Uusi auto'!E$7,0)</f>
        <v>0</v>
      </c>
      <c r="E348">
        <f t="shared" si="21"/>
        <v>0</v>
      </c>
      <c r="G348" cm="1">
        <f t="array" ref="G348">IF(AND($E348&gt;11,Taulukko2[Kohde]=Aikataulu!A$1),"SKIP",Aikataulu!A348)</f>
        <v>0</v>
      </c>
      <c r="H348" cm="1">
        <f t="array" ref="H348">IF(AND($E348&gt;11,Taulukko2[Matalin prioriteetti]=Aikataulu!B$1),"SKIP",Aikataulu!B348)</f>
        <v>0</v>
      </c>
      <c r="I348" cm="1">
        <f t="array" ref="I348">IF(AND($E348&gt;11,Taulukko2[Kohde]=Aikataulu!C$1),"SKIP",Aikataulu!C348)</f>
        <v>0</v>
      </c>
      <c r="J348" cm="1">
        <f t="array" ref="J348">IF(AND($E348&gt;11,Taulukko2[Kohde]=Aikataulu!D$1),"SKIP",Aikataulu!D348)</f>
        <v>0</v>
      </c>
      <c r="K348">
        <f t="shared" si="22"/>
        <v>0</v>
      </c>
      <c r="O348">
        <f>IF(AND(ROW()&gt;'Uusi auto'!E$21,ROW()&lt;AB$4),'Uusi auto'!E$7,0)</f>
        <v>0</v>
      </c>
      <c r="Q348">
        <f t="shared" si="23"/>
        <v>0</v>
      </c>
      <c r="U348">
        <f>IF(AND(ROW()&gt;'Uusi auto'!K$21,ROW()&lt;AG$4),'Uusi auto'!K$7,0)</f>
        <v>0</v>
      </c>
      <c r="W348">
        <f t="shared" si="24"/>
        <v>0</v>
      </c>
    </row>
    <row r="349" spans="2:23" x14ac:dyDescent="0.35">
      <c r="C349">
        <f>IF(AND(ROW()&gt;'Uusi auto'!E$21,ROW()&lt;'Uusi auto'!E$23),'Uusi auto'!E$7,0)</f>
        <v>0</v>
      </c>
      <c r="E349">
        <f t="shared" si="21"/>
        <v>0</v>
      </c>
      <c r="G349" cm="1">
        <f t="array" ref="G349">IF(AND($E349&gt;11,Taulukko2[Kohde]=Aikataulu!A$1),"SKIP",Aikataulu!A349)</f>
        <v>0</v>
      </c>
      <c r="H349" cm="1">
        <f t="array" ref="H349">IF(AND($E349&gt;11,Taulukko2[Matalin prioriteetti]=Aikataulu!B$1),"SKIP",Aikataulu!B349)</f>
        <v>0</v>
      </c>
      <c r="I349" cm="1">
        <f t="array" ref="I349">IF(AND($E349&gt;11,Taulukko2[Kohde]=Aikataulu!C$1),"SKIP",Aikataulu!C349)</f>
        <v>0</v>
      </c>
      <c r="J349" cm="1">
        <f t="array" ref="J349">IF(AND($E349&gt;11,Taulukko2[Kohde]=Aikataulu!D$1),"SKIP",Aikataulu!D349)</f>
        <v>0</v>
      </c>
      <c r="K349">
        <f t="shared" si="22"/>
        <v>0</v>
      </c>
      <c r="O349">
        <f>IF(AND(ROW()&gt;'Uusi auto'!E$21,ROW()&lt;AB$4),'Uusi auto'!E$7,0)</f>
        <v>0</v>
      </c>
      <c r="Q349">
        <f t="shared" si="23"/>
        <v>0</v>
      </c>
      <c r="U349">
        <f>IF(AND(ROW()&gt;'Uusi auto'!K$21,ROW()&lt;AG$4),'Uusi auto'!K$7,0)</f>
        <v>0</v>
      </c>
      <c r="W349">
        <f t="shared" si="24"/>
        <v>0</v>
      </c>
    </row>
    <row r="350" spans="2:23" x14ac:dyDescent="0.35">
      <c r="C350">
        <f>IF(AND(ROW()&gt;'Uusi auto'!E$21,ROW()&lt;'Uusi auto'!E$23),'Uusi auto'!E$7,0)</f>
        <v>0</v>
      </c>
      <c r="E350">
        <f t="shared" si="21"/>
        <v>0</v>
      </c>
      <c r="G350" cm="1">
        <f t="array" ref="G350">IF(AND($E350&gt;11,Taulukko2[Kohde]=Aikataulu!A$1),"SKIP",Aikataulu!A350)</f>
        <v>0</v>
      </c>
      <c r="H350" cm="1">
        <f t="array" ref="H350">IF(AND($E350&gt;11,Taulukko2[Matalin prioriteetti]=Aikataulu!B$1),"SKIP",Aikataulu!B350)</f>
        <v>0</v>
      </c>
      <c r="I350" cm="1">
        <f t="array" ref="I350">IF(AND($E350&gt;11,Taulukko2[Kohde]=Aikataulu!C$1),"SKIP",Aikataulu!C350)</f>
        <v>0</v>
      </c>
      <c r="J350" cm="1">
        <f t="array" ref="J350">IF(AND($E350&gt;11,Taulukko2[Kohde]=Aikataulu!D$1),"SKIP",Aikataulu!D350)</f>
        <v>0</v>
      </c>
      <c r="K350">
        <f t="shared" si="22"/>
        <v>0</v>
      </c>
      <c r="O350">
        <f>IF(AND(ROW()&gt;'Uusi auto'!E$21,ROW()&lt;AB$4),'Uusi auto'!E$7,0)</f>
        <v>0</v>
      </c>
      <c r="Q350">
        <f t="shared" si="23"/>
        <v>0</v>
      </c>
      <c r="U350">
        <f>IF(AND(ROW()&gt;'Uusi auto'!K$21,ROW()&lt;AG$4),'Uusi auto'!K$7,0)</f>
        <v>0</v>
      </c>
      <c r="W350">
        <f t="shared" si="24"/>
        <v>0</v>
      </c>
    </row>
    <row r="351" spans="2:23" x14ac:dyDescent="0.35">
      <c r="C351">
        <f>IF(AND(ROW()&gt;'Uusi auto'!E$21,ROW()&lt;'Uusi auto'!E$23),'Uusi auto'!E$7,0)</f>
        <v>0</v>
      </c>
      <c r="E351">
        <f t="shared" si="21"/>
        <v>0</v>
      </c>
      <c r="G351" cm="1">
        <f t="array" ref="G351">IF(AND($E351&gt;11,Taulukko2[Kohde]=Aikataulu!A$1),"SKIP",Aikataulu!A351)</f>
        <v>0</v>
      </c>
      <c r="H351" cm="1">
        <f t="array" ref="H351">IF(AND($E351&gt;11,Taulukko2[Matalin prioriteetti]=Aikataulu!B$1),"SKIP",Aikataulu!B351)</f>
        <v>0</v>
      </c>
      <c r="I351" cm="1">
        <f t="array" ref="I351">IF(AND($E351&gt;11,Taulukko2[Kohde]=Aikataulu!C$1),"SKIP",Aikataulu!C351)</f>
        <v>0</v>
      </c>
      <c r="J351" cm="1">
        <f t="array" ref="J351">IF(AND($E351&gt;11,Taulukko2[Kohde]=Aikataulu!D$1),"SKIP",Aikataulu!D351)</f>
        <v>0</v>
      </c>
      <c r="K351">
        <f t="shared" si="22"/>
        <v>0</v>
      </c>
      <c r="O351">
        <f>IF(AND(ROW()&gt;'Uusi auto'!E$21,ROW()&lt;AB$4),'Uusi auto'!E$7,0)</f>
        <v>0</v>
      </c>
      <c r="Q351">
        <f t="shared" si="23"/>
        <v>0</v>
      </c>
      <c r="U351">
        <f>IF(AND(ROW()&gt;'Uusi auto'!K$21,ROW()&lt;AG$4),'Uusi auto'!K$7,0)</f>
        <v>0</v>
      </c>
      <c r="W351">
        <f t="shared" si="24"/>
        <v>0</v>
      </c>
    </row>
    <row r="352" spans="2:23" x14ac:dyDescent="0.35">
      <c r="C352">
        <f>IF(AND(ROW()&gt;'Uusi auto'!E$21,ROW()&lt;'Uusi auto'!E$23),'Uusi auto'!E$7,0)</f>
        <v>0</v>
      </c>
      <c r="E352">
        <f t="shared" si="21"/>
        <v>0</v>
      </c>
      <c r="G352" cm="1">
        <f t="array" ref="G352">IF(AND($E352&gt;11,Taulukko2[Kohde]=Aikataulu!A$1),"SKIP",Aikataulu!A352)</f>
        <v>0</v>
      </c>
      <c r="H352" cm="1">
        <f t="array" ref="H352">IF(AND($E352&gt;11,Taulukko2[Matalin prioriteetti]=Aikataulu!B$1),"SKIP",Aikataulu!B352)</f>
        <v>0</v>
      </c>
      <c r="I352" cm="1">
        <f t="array" ref="I352">IF(AND($E352&gt;11,Taulukko2[Kohde]=Aikataulu!C$1),"SKIP",Aikataulu!C352)</f>
        <v>0</v>
      </c>
      <c r="J352" cm="1">
        <f t="array" ref="J352">IF(AND($E352&gt;11,Taulukko2[Kohde]=Aikataulu!D$1),"SKIP",Aikataulu!D352)</f>
        <v>0</v>
      </c>
      <c r="K352">
        <f t="shared" si="22"/>
        <v>0</v>
      </c>
      <c r="O352">
        <f>IF(AND(ROW()&gt;'Uusi auto'!E$21,ROW()&lt;AB$4),'Uusi auto'!E$7,0)</f>
        <v>0</v>
      </c>
      <c r="Q352">
        <f t="shared" si="23"/>
        <v>0</v>
      </c>
      <c r="U352">
        <f>IF(AND(ROW()&gt;'Uusi auto'!K$21,ROW()&lt;AG$4),'Uusi auto'!K$7,0)</f>
        <v>0</v>
      </c>
      <c r="W352">
        <f t="shared" si="24"/>
        <v>0</v>
      </c>
    </row>
    <row r="353" spans="3:23" x14ac:dyDescent="0.35">
      <c r="C353">
        <f>IF(AND(ROW()&gt;'Uusi auto'!E$21,ROW()&lt;'Uusi auto'!E$23),'Uusi auto'!E$7,0)</f>
        <v>0</v>
      </c>
      <c r="E353">
        <f t="shared" si="21"/>
        <v>0</v>
      </c>
      <c r="G353" cm="1">
        <f t="array" ref="G353">IF(AND($E353&gt;11,Taulukko2[Kohde]=Aikataulu!A$1),"SKIP",Aikataulu!A353)</f>
        <v>0</v>
      </c>
      <c r="H353" cm="1">
        <f t="array" ref="H353">IF(AND($E353&gt;11,Taulukko2[Matalin prioriteetti]=Aikataulu!B$1),"SKIP",Aikataulu!B353)</f>
        <v>0</v>
      </c>
      <c r="I353" cm="1">
        <f t="array" ref="I353">IF(AND($E353&gt;11,Taulukko2[Kohde]=Aikataulu!C$1),"SKIP",Aikataulu!C353)</f>
        <v>0</v>
      </c>
      <c r="J353" cm="1">
        <f t="array" ref="J353">IF(AND($E353&gt;11,Taulukko2[Kohde]=Aikataulu!D$1),"SKIP",Aikataulu!D353)</f>
        <v>0</v>
      </c>
      <c r="K353">
        <f t="shared" si="22"/>
        <v>0</v>
      </c>
      <c r="O353">
        <f>IF(AND(ROW()&gt;'Uusi auto'!E$21,ROW()&lt;AB$4),'Uusi auto'!E$7,0)</f>
        <v>0</v>
      </c>
      <c r="Q353">
        <f t="shared" si="23"/>
        <v>0</v>
      </c>
      <c r="U353">
        <f>IF(AND(ROW()&gt;'Uusi auto'!K$21,ROW()&lt;AG$4),'Uusi auto'!K$7,0)</f>
        <v>0</v>
      </c>
      <c r="W353">
        <f t="shared" si="24"/>
        <v>0</v>
      </c>
    </row>
    <row r="354" spans="3:23" x14ac:dyDescent="0.35">
      <c r="C354">
        <f>IF(AND(ROW()&gt;'Uusi auto'!E$21,ROW()&lt;'Uusi auto'!E$23),'Uusi auto'!E$7,0)</f>
        <v>0</v>
      </c>
      <c r="E354">
        <f t="shared" si="21"/>
        <v>0</v>
      </c>
      <c r="G354" cm="1">
        <f t="array" ref="G354">IF(AND($E354&gt;11,Taulukko2[Kohde]=Aikataulu!A$1),"SKIP",Aikataulu!A354)</f>
        <v>0</v>
      </c>
      <c r="H354" cm="1">
        <f t="array" ref="H354">IF(AND($E354&gt;11,Taulukko2[Matalin prioriteetti]=Aikataulu!B$1),"SKIP",Aikataulu!B354)</f>
        <v>0</v>
      </c>
      <c r="I354" cm="1">
        <f t="array" ref="I354">IF(AND($E354&gt;11,Taulukko2[Kohde]=Aikataulu!C$1),"SKIP",Aikataulu!C354)</f>
        <v>0</v>
      </c>
      <c r="J354" cm="1">
        <f t="array" ref="J354">IF(AND($E354&gt;11,Taulukko2[Kohde]=Aikataulu!D$1),"SKIP",Aikataulu!D354)</f>
        <v>0</v>
      </c>
      <c r="K354">
        <f t="shared" si="22"/>
        <v>0</v>
      </c>
      <c r="O354">
        <f>IF(AND(ROW()&gt;'Uusi auto'!E$21,ROW()&lt;AB$4),'Uusi auto'!E$7,0)</f>
        <v>0</v>
      </c>
      <c r="Q354">
        <f t="shared" si="23"/>
        <v>0</v>
      </c>
      <c r="U354">
        <f>IF(AND(ROW()&gt;'Uusi auto'!K$21,ROW()&lt;AG$4),'Uusi auto'!K$7,0)</f>
        <v>0</v>
      </c>
      <c r="W354">
        <f t="shared" si="24"/>
        <v>0</v>
      </c>
    </row>
    <row r="355" spans="3:23" x14ac:dyDescent="0.35">
      <c r="C355">
        <f>IF(AND(ROW()&gt;'Uusi auto'!E$21,ROW()&lt;'Uusi auto'!E$23),'Uusi auto'!E$7,0)</f>
        <v>0</v>
      </c>
      <c r="E355">
        <f t="shared" si="21"/>
        <v>0</v>
      </c>
      <c r="G355" cm="1">
        <f t="array" ref="G355">IF(AND($E355&gt;11,Taulukko2[Kohde]=Aikataulu!A$1),"SKIP",Aikataulu!A355)</f>
        <v>0</v>
      </c>
      <c r="H355" cm="1">
        <f t="array" ref="H355">IF(AND($E355&gt;11,Taulukko2[Matalin prioriteetti]=Aikataulu!B$1),"SKIP",Aikataulu!B355)</f>
        <v>0</v>
      </c>
      <c r="I355" cm="1">
        <f t="array" ref="I355">IF(AND($E355&gt;11,Taulukko2[Kohde]=Aikataulu!C$1),"SKIP",Aikataulu!C355)</f>
        <v>0</v>
      </c>
      <c r="J355" cm="1">
        <f t="array" ref="J355">IF(AND($E355&gt;11,Taulukko2[Kohde]=Aikataulu!D$1),"SKIP",Aikataulu!D355)</f>
        <v>0</v>
      </c>
      <c r="K355">
        <f t="shared" si="22"/>
        <v>0</v>
      </c>
      <c r="O355">
        <f>IF(AND(ROW()&gt;'Uusi auto'!E$21,ROW()&lt;AB$4),'Uusi auto'!E$7,0)</f>
        <v>0</v>
      </c>
      <c r="Q355">
        <f t="shared" si="23"/>
        <v>0</v>
      </c>
      <c r="U355">
        <f>IF(AND(ROW()&gt;'Uusi auto'!K$21,ROW()&lt;AG$4),'Uusi auto'!K$7,0)</f>
        <v>0</v>
      </c>
      <c r="W355">
        <f t="shared" si="24"/>
        <v>0</v>
      </c>
    </row>
    <row r="356" spans="3:23" x14ac:dyDescent="0.35">
      <c r="C356">
        <f>IF(AND(ROW()&gt;'Uusi auto'!E$21,ROW()&lt;'Uusi auto'!E$23),'Uusi auto'!E$7,0)</f>
        <v>0</v>
      </c>
      <c r="E356">
        <f t="shared" si="21"/>
        <v>0</v>
      </c>
      <c r="G356" cm="1">
        <f t="array" ref="G356">IF(AND($E356&gt;11,Taulukko2[Kohde]=Aikataulu!A$1),"SKIP",Aikataulu!A356)</f>
        <v>0</v>
      </c>
      <c r="H356" cm="1">
        <f t="array" ref="H356">IF(AND($E356&gt;11,Taulukko2[Matalin prioriteetti]=Aikataulu!B$1),"SKIP",Aikataulu!B356)</f>
        <v>0</v>
      </c>
      <c r="I356" cm="1">
        <f t="array" ref="I356">IF(AND($E356&gt;11,Taulukko2[Kohde]=Aikataulu!C$1),"SKIP",Aikataulu!C356)</f>
        <v>0</v>
      </c>
      <c r="J356" cm="1">
        <f t="array" ref="J356">IF(AND($E356&gt;11,Taulukko2[Kohde]=Aikataulu!D$1),"SKIP",Aikataulu!D356)</f>
        <v>0</v>
      </c>
      <c r="K356">
        <f t="shared" si="22"/>
        <v>0</v>
      </c>
      <c r="O356">
        <f>IF(AND(ROW()&gt;'Uusi auto'!E$21,ROW()&lt;AB$4),'Uusi auto'!E$7,0)</f>
        <v>0</v>
      </c>
      <c r="Q356">
        <f t="shared" si="23"/>
        <v>0</v>
      </c>
      <c r="U356">
        <f>IF(AND(ROW()&gt;'Uusi auto'!K$21,ROW()&lt;AG$4),'Uusi auto'!K$7,0)</f>
        <v>0</v>
      </c>
      <c r="W356">
        <f t="shared" si="24"/>
        <v>0</v>
      </c>
    </row>
    <row r="357" spans="3:23" x14ac:dyDescent="0.35">
      <c r="C357">
        <f>IF(AND(ROW()&gt;'Uusi auto'!E$21,ROW()&lt;'Uusi auto'!E$23),'Uusi auto'!E$7,0)</f>
        <v>0</v>
      </c>
      <c r="E357">
        <f t="shared" si="21"/>
        <v>0</v>
      </c>
      <c r="G357" cm="1">
        <f t="array" ref="G357">IF(AND($E357&gt;11,Taulukko2[Kohde]=Aikataulu!A$1),"SKIP",Aikataulu!A357)</f>
        <v>0</v>
      </c>
      <c r="H357" cm="1">
        <f t="array" ref="H357">IF(AND($E357&gt;11,Taulukko2[Matalin prioriteetti]=Aikataulu!B$1),"SKIP",Aikataulu!B357)</f>
        <v>0</v>
      </c>
      <c r="I357" cm="1">
        <f t="array" ref="I357">IF(AND($E357&gt;11,Taulukko2[Kohde]=Aikataulu!C$1),"SKIP",Aikataulu!C357)</f>
        <v>0</v>
      </c>
      <c r="J357" cm="1">
        <f t="array" ref="J357">IF(AND($E357&gt;11,Taulukko2[Kohde]=Aikataulu!D$1),"SKIP",Aikataulu!D357)</f>
        <v>0</v>
      </c>
      <c r="K357">
        <f t="shared" si="22"/>
        <v>0</v>
      </c>
      <c r="O357">
        <f>IF(AND(ROW()&gt;'Uusi auto'!E$21,ROW()&lt;AB$4),'Uusi auto'!E$7,0)</f>
        <v>0</v>
      </c>
      <c r="Q357">
        <f t="shared" si="23"/>
        <v>0</v>
      </c>
      <c r="U357">
        <f>IF(AND(ROW()&gt;'Uusi auto'!K$21,ROW()&lt;AG$4),'Uusi auto'!K$7,0)</f>
        <v>0</v>
      </c>
      <c r="W357">
        <f t="shared" si="24"/>
        <v>0</v>
      </c>
    </row>
    <row r="358" spans="3:23" x14ac:dyDescent="0.35">
      <c r="C358">
        <f>IF(AND(ROW()&gt;'Uusi auto'!E$21,ROW()&lt;'Uusi auto'!E$23),'Uusi auto'!E$7,0)</f>
        <v>0</v>
      </c>
      <c r="E358">
        <f t="shared" si="21"/>
        <v>0</v>
      </c>
      <c r="G358" cm="1">
        <f t="array" ref="G358">IF(AND($E358&gt;11,Taulukko2[Kohde]=Aikataulu!A$1),"SKIP",Aikataulu!A358)</f>
        <v>0</v>
      </c>
      <c r="H358" cm="1">
        <f t="array" ref="H358">IF(AND($E358&gt;11,Taulukko2[Matalin prioriteetti]=Aikataulu!B$1),"SKIP",Aikataulu!B358)</f>
        <v>0</v>
      </c>
      <c r="I358" cm="1">
        <f t="array" ref="I358">IF(AND($E358&gt;11,Taulukko2[Kohde]=Aikataulu!C$1),"SKIP",Aikataulu!C358)</f>
        <v>0</v>
      </c>
      <c r="J358" cm="1">
        <f t="array" ref="J358">IF(AND($E358&gt;11,Taulukko2[Kohde]=Aikataulu!D$1),"SKIP",Aikataulu!D358)</f>
        <v>0</v>
      </c>
      <c r="K358">
        <f t="shared" si="22"/>
        <v>0</v>
      </c>
      <c r="O358">
        <f>IF(AND(ROW()&gt;'Uusi auto'!E$21,ROW()&lt;AB$4),'Uusi auto'!E$7,0)</f>
        <v>0</v>
      </c>
      <c r="Q358">
        <f t="shared" si="23"/>
        <v>0</v>
      </c>
      <c r="U358">
        <f>IF(AND(ROW()&gt;'Uusi auto'!K$21,ROW()&lt;AG$4),'Uusi auto'!K$7,0)</f>
        <v>0</v>
      </c>
      <c r="W358">
        <f t="shared" si="24"/>
        <v>0</v>
      </c>
    </row>
    <row r="359" spans="3:23" x14ac:dyDescent="0.35">
      <c r="C359">
        <f>IF(AND(ROW()&gt;'Uusi auto'!E$21,ROW()&lt;'Uusi auto'!E$23),'Uusi auto'!E$7,0)</f>
        <v>0</v>
      </c>
      <c r="E359">
        <f t="shared" si="21"/>
        <v>0</v>
      </c>
      <c r="G359" cm="1">
        <f t="array" ref="G359">IF(AND($E359&gt;11,Taulukko2[Kohde]=Aikataulu!A$1),"SKIP",Aikataulu!A359)</f>
        <v>0</v>
      </c>
      <c r="H359" cm="1">
        <f t="array" ref="H359">IF(AND($E359&gt;11,Taulukko2[Matalin prioriteetti]=Aikataulu!B$1),"SKIP",Aikataulu!B359)</f>
        <v>0</v>
      </c>
      <c r="I359" cm="1">
        <f t="array" ref="I359">IF(AND($E359&gt;11,Taulukko2[Kohde]=Aikataulu!C$1),"SKIP",Aikataulu!C359)</f>
        <v>0</v>
      </c>
      <c r="J359" cm="1">
        <f t="array" ref="J359">IF(AND($E359&gt;11,Taulukko2[Kohde]=Aikataulu!D$1),"SKIP",Aikataulu!D359)</f>
        <v>0</v>
      </c>
      <c r="K359">
        <f t="shared" si="22"/>
        <v>0</v>
      </c>
      <c r="O359">
        <f>IF(AND(ROW()&gt;'Uusi auto'!E$21,ROW()&lt;AB$4),'Uusi auto'!E$7,0)</f>
        <v>0</v>
      </c>
      <c r="Q359">
        <f t="shared" si="23"/>
        <v>0</v>
      </c>
      <c r="U359">
        <f>IF(AND(ROW()&gt;'Uusi auto'!K$21,ROW()&lt;AG$4),'Uusi auto'!K$7,0)</f>
        <v>0</v>
      </c>
      <c r="W359">
        <f t="shared" si="24"/>
        <v>0</v>
      </c>
    </row>
    <row r="360" spans="3:23" x14ac:dyDescent="0.35">
      <c r="C360">
        <f>IF(AND(ROW()&gt;'Uusi auto'!E$21,ROW()&lt;'Uusi auto'!E$23),'Uusi auto'!E$7,0)</f>
        <v>0</v>
      </c>
      <c r="E360">
        <f t="shared" si="21"/>
        <v>0</v>
      </c>
      <c r="G360" cm="1">
        <f t="array" ref="G360">IF(AND($E360&gt;11,Taulukko2[Kohde]=Aikataulu!A$1),"SKIP",Aikataulu!A360)</f>
        <v>0</v>
      </c>
      <c r="H360" cm="1">
        <f t="array" ref="H360">IF(AND($E360&gt;11,Taulukko2[Matalin prioriteetti]=Aikataulu!B$1),"SKIP",Aikataulu!B360)</f>
        <v>0</v>
      </c>
      <c r="I360" cm="1">
        <f t="array" ref="I360">IF(AND($E360&gt;11,Taulukko2[Kohde]=Aikataulu!C$1),"SKIP",Aikataulu!C360)</f>
        <v>0</v>
      </c>
      <c r="J360" cm="1">
        <f t="array" ref="J360">IF(AND($E360&gt;11,Taulukko2[Kohde]=Aikataulu!D$1),"SKIP",Aikataulu!D360)</f>
        <v>0</v>
      </c>
      <c r="K360">
        <f t="shared" si="22"/>
        <v>0</v>
      </c>
      <c r="O360">
        <f>IF(AND(ROW()&gt;'Uusi auto'!E$21,ROW()&lt;AB$4),'Uusi auto'!E$7,0)</f>
        <v>0</v>
      </c>
      <c r="Q360">
        <f t="shared" si="23"/>
        <v>0</v>
      </c>
      <c r="U360">
        <f>IF(AND(ROW()&gt;'Uusi auto'!K$21,ROW()&lt;AG$4),'Uusi auto'!K$7,0)</f>
        <v>0</v>
      </c>
      <c r="W360">
        <f t="shared" si="24"/>
        <v>0</v>
      </c>
    </row>
    <row r="361" spans="3:23" x14ac:dyDescent="0.35">
      <c r="C361">
        <f>IF(AND(ROW()&gt;'Uusi auto'!E$21,ROW()&lt;'Uusi auto'!E$23),'Uusi auto'!E$7,0)</f>
        <v>0</v>
      </c>
      <c r="E361">
        <f t="shared" si="21"/>
        <v>0</v>
      </c>
      <c r="G361" cm="1">
        <f t="array" ref="G361">IF(AND($E361&gt;11,Taulukko2[Kohde]=Aikataulu!A$1),"SKIP",Aikataulu!A361)</f>
        <v>0</v>
      </c>
      <c r="H361" cm="1">
        <f t="array" ref="H361">IF(AND($E361&gt;11,Taulukko2[Matalin prioriteetti]=Aikataulu!B$1),"SKIP",Aikataulu!B361)</f>
        <v>0</v>
      </c>
      <c r="I361" cm="1">
        <f t="array" ref="I361">IF(AND($E361&gt;11,Taulukko2[Kohde]=Aikataulu!C$1),"SKIP",Aikataulu!C361)</f>
        <v>0</v>
      </c>
      <c r="J361" cm="1">
        <f t="array" ref="J361">IF(AND($E361&gt;11,Taulukko2[Kohde]=Aikataulu!D$1),"SKIP",Aikataulu!D361)</f>
        <v>0</v>
      </c>
      <c r="K361">
        <f t="shared" si="22"/>
        <v>0</v>
      </c>
      <c r="O361">
        <f>IF(AND(ROW()&gt;'Uusi auto'!E$21,ROW()&lt;AB$4),'Uusi auto'!E$7,0)</f>
        <v>0</v>
      </c>
      <c r="Q361">
        <f t="shared" si="23"/>
        <v>0</v>
      </c>
      <c r="U361">
        <f>IF(AND(ROW()&gt;'Uusi auto'!K$21,ROW()&lt;AG$4),'Uusi auto'!K$7,0)</f>
        <v>0</v>
      </c>
      <c r="W361">
        <f t="shared" si="24"/>
        <v>0</v>
      </c>
    </row>
    <row r="362" spans="3:23" x14ac:dyDescent="0.35">
      <c r="C362">
        <f>IF(AND(ROW()&gt;'Uusi auto'!E$21,ROW()&lt;'Uusi auto'!E$23),'Uusi auto'!E$7,0)</f>
        <v>0</v>
      </c>
      <c r="E362">
        <f t="shared" si="21"/>
        <v>0</v>
      </c>
      <c r="G362" cm="1">
        <f t="array" ref="G362">IF(AND($E362&gt;11,Taulukko2[Kohde]=Aikataulu!A$1),"SKIP",Aikataulu!A362)</f>
        <v>0</v>
      </c>
      <c r="H362" cm="1">
        <f t="array" ref="H362">IF(AND($E362&gt;11,Taulukko2[Matalin prioriteetti]=Aikataulu!B$1),"SKIP",Aikataulu!B362)</f>
        <v>0</v>
      </c>
      <c r="I362" cm="1">
        <f t="array" ref="I362">IF(AND($E362&gt;11,Taulukko2[Kohde]=Aikataulu!C$1),"SKIP",Aikataulu!C362)</f>
        <v>0</v>
      </c>
      <c r="J362" cm="1">
        <f t="array" ref="J362">IF(AND($E362&gt;11,Taulukko2[Kohde]=Aikataulu!D$1),"SKIP",Aikataulu!D362)</f>
        <v>0</v>
      </c>
      <c r="K362">
        <f t="shared" si="22"/>
        <v>0</v>
      </c>
      <c r="O362">
        <f>IF(AND(ROW()&gt;'Uusi auto'!E$21,ROW()&lt;AB$4),'Uusi auto'!E$7,0)</f>
        <v>0</v>
      </c>
      <c r="Q362">
        <f t="shared" si="23"/>
        <v>0</v>
      </c>
      <c r="U362">
        <f>IF(AND(ROW()&gt;'Uusi auto'!K$21,ROW()&lt;AG$4),'Uusi auto'!K$7,0)</f>
        <v>0</v>
      </c>
      <c r="W362">
        <f t="shared" si="24"/>
        <v>0</v>
      </c>
    </row>
    <row r="363" spans="3:23" x14ac:dyDescent="0.35">
      <c r="C363">
        <f>IF(AND(ROW()&gt;'Uusi auto'!E$21,ROW()&lt;'Uusi auto'!E$23),'Uusi auto'!E$7,0)</f>
        <v>0</v>
      </c>
      <c r="E363">
        <f t="shared" si="21"/>
        <v>0</v>
      </c>
      <c r="G363" cm="1">
        <f t="array" ref="G363">IF(AND($E363&gt;11,Taulukko2[Kohde]=Aikataulu!A$1),"SKIP",Aikataulu!A363)</f>
        <v>0</v>
      </c>
      <c r="H363" cm="1">
        <f t="array" ref="H363">IF(AND($E363&gt;11,Taulukko2[Matalin prioriteetti]=Aikataulu!B$1),"SKIP",Aikataulu!B363)</f>
        <v>0</v>
      </c>
      <c r="I363" cm="1">
        <f t="array" ref="I363">IF(AND($E363&gt;11,Taulukko2[Kohde]=Aikataulu!C$1),"SKIP",Aikataulu!C363)</f>
        <v>0</v>
      </c>
      <c r="J363" cm="1">
        <f t="array" ref="J363">IF(AND($E363&gt;11,Taulukko2[Kohde]=Aikataulu!D$1),"SKIP",Aikataulu!D363)</f>
        <v>0</v>
      </c>
      <c r="K363">
        <f t="shared" si="22"/>
        <v>0</v>
      </c>
      <c r="O363">
        <f>IF(AND(ROW()&gt;'Uusi auto'!E$21,ROW()&lt;AB$4),'Uusi auto'!E$7,0)</f>
        <v>0</v>
      </c>
      <c r="Q363">
        <f t="shared" si="23"/>
        <v>0</v>
      </c>
      <c r="U363">
        <f>IF(AND(ROW()&gt;'Uusi auto'!K$21,ROW()&lt;AG$4),'Uusi auto'!K$7,0)</f>
        <v>0</v>
      </c>
      <c r="W363">
        <f t="shared" si="24"/>
        <v>0</v>
      </c>
    </row>
    <row r="364" spans="3:23" x14ac:dyDescent="0.35">
      <c r="C364">
        <f>IF(AND(ROW()&gt;'Uusi auto'!E$21,ROW()&lt;'Uusi auto'!E$23),'Uusi auto'!E$7,0)</f>
        <v>0</v>
      </c>
      <c r="E364">
        <f t="shared" si="21"/>
        <v>0</v>
      </c>
      <c r="G364" cm="1">
        <f t="array" ref="G364">IF(AND($E364&gt;11,Taulukko2[Kohde]=Aikataulu!A$1),"SKIP",Aikataulu!A364)</f>
        <v>0</v>
      </c>
      <c r="H364" cm="1">
        <f t="array" ref="H364">IF(AND($E364&gt;11,Taulukko2[Matalin prioriteetti]=Aikataulu!B$1),"SKIP",Aikataulu!B364)</f>
        <v>0</v>
      </c>
      <c r="I364" cm="1">
        <f t="array" ref="I364">IF(AND($E364&gt;11,Taulukko2[Kohde]=Aikataulu!C$1),"SKIP",Aikataulu!C364)</f>
        <v>0</v>
      </c>
      <c r="J364" cm="1">
        <f t="array" ref="J364">IF(AND($E364&gt;11,Taulukko2[Kohde]=Aikataulu!D$1),"SKIP",Aikataulu!D364)</f>
        <v>0</v>
      </c>
      <c r="K364">
        <f t="shared" si="22"/>
        <v>0</v>
      </c>
      <c r="O364">
        <f>IF(AND(ROW()&gt;'Uusi auto'!E$21,ROW()&lt;AB$4),'Uusi auto'!E$7,0)</f>
        <v>0</v>
      </c>
      <c r="Q364">
        <f t="shared" si="23"/>
        <v>0</v>
      </c>
      <c r="U364">
        <f>IF(AND(ROW()&gt;'Uusi auto'!K$21,ROW()&lt;AG$4),'Uusi auto'!K$7,0)</f>
        <v>0</v>
      </c>
      <c r="W364">
        <f t="shared" si="24"/>
        <v>0</v>
      </c>
    </row>
    <row r="365" spans="3:23" x14ac:dyDescent="0.35">
      <c r="C365">
        <f>IF(AND(ROW()&gt;'Uusi auto'!E$21,ROW()&lt;'Uusi auto'!E$23),'Uusi auto'!E$7,0)</f>
        <v>0</v>
      </c>
      <c r="E365">
        <f t="shared" si="21"/>
        <v>0</v>
      </c>
      <c r="G365" cm="1">
        <f t="array" ref="G365">IF(AND($E365&gt;11,Taulukko2[Kohde]=Aikataulu!A$1),"SKIP",Aikataulu!A365)</f>
        <v>0</v>
      </c>
      <c r="H365" cm="1">
        <f t="array" ref="H365">IF(AND($E365&gt;11,Taulukko2[Matalin prioriteetti]=Aikataulu!B$1),"SKIP",Aikataulu!B365)</f>
        <v>0</v>
      </c>
      <c r="I365" cm="1">
        <f t="array" ref="I365">IF(AND($E365&gt;11,Taulukko2[Kohde]=Aikataulu!C$1),"SKIP",Aikataulu!C365)</f>
        <v>0</v>
      </c>
      <c r="J365" cm="1">
        <f t="array" ref="J365">IF(AND($E365&gt;11,Taulukko2[Kohde]=Aikataulu!D$1),"SKIP",Aikataulu!D365)</f>
        <v>0</v>
      </c>
      <c r="K365">
        <f t="shared" si="22"/>
        <v>0</v>
      </c>
      <c r="O365">
        <f>IF(AND(ROW()&gt;'Uusi auto'!E$21,ROW()&lt;AB$4),'Uusi auto'!E$7,0)</f>
        <v>0</v>
      </c>
      <c r="Q365">
        <f t="shared" si="23"/>
        <v>0</v>
      </c>
      <c r="U365">
        <f>IF(AND(ROW()&gt;'Uusi auto'!K$21,ROW()&lt;AG$4),'Uusi auto'!K$7,0)</f>
        <v>0</v>
      </c>
      <c r="W365">
        <f t="shared" si="24"/>
        <v>0</v>
      </c>
    </row>
    <row r="366" spans="3:23" x14ac:dyDescent="0.35">
      <c r="C366">
        <f>IF(AND(ROW()&gt;'Uusi auto'!E$21,ROW()&lt;'Uusi auto'!E$23),'Uusi auto'!E$7,0)</f>
        <v>0</v>
      </c>
      <c r="E366">
        <f t="shared" si="21"/>
        <v>0</v>
      </c>
      <c r="G366" cm="1">
        <f t="array" ref="G366">IF(AND($E366&gt;11,Taulukko2[Kohde]=Aikataulu!A$1),"SKIP",Aikataulu!A366)</f>
        <v>0</v>
      </c>
      <c r="H366" cm="1">
        <f t="array" ref="H366">IF(AND($E366&gt;11,Taulukko2[Matalin prioriteetti]=Aikataulu!B$1),"SKIP",Aikataulu!B366)</f>
        <v>0</v>
      </c>
      <c r="I366" cm="1">
        <f t="array" ref="I366">IF(AND($E366&gt;11,Taulukko2[Kohde]=Aikataulu!C$1),"SKIP",Aikataulu!C366)</f>
        <v>0</v>
      </c>
      <c r="J366" cm="1">
        <f t="array" ref="J366">IF(AND($E366&gt;11,Taulukko2[Kohde]=Aikataulu!D$1),"SKIP",Aikataulu!D366)</f>
        <v>0</v>
      </c>
      <c r="K366">
        <f t="shared" si="22"/>
        <v>0</v>
      </c>
      <c r="O366">
        <f>IF(AND(ROW()&gt;'Uusi auto'!E$21,ROW()&lt;AB$4),'Uusi auto'!E$7,0)</f>
        <v>0</v>
      </c>
      <c r="Q366">
        <f t="shared" si="23"/>
        <v>0</v>
      </c>
      <c r="U366">
        <f>IF(AND(ROW()&gt;'Uusi auto'!K$21,ROW()&lt;AG$4),'Uusi auto'!K$7,0)</f>
        <v>0</v>
      </c>
      <c r="W366">
        <f t="shared" si="24"/>
        <v>0</v>
      </c>
    </row>
    <row r="367" spans="3:23" x14ac:dyDescent="0.35">
      <c r="C367">
        <f>IF(AND(ROW()&gt;'Uusi auto'!E$21,ROW()&lt;'Uusi auto'!E$23),'Uusi auto'!E$7,0)</f>
        <v>0</v>
      </c>
      <c r="E367">
        <f t="shared" si="21"/>
        <v>0</v>
      </c>
      <c r="G367" cm="1">
        <f t="array" ref="G367">IF(AND($E367&gt;11,Taulukko2[Kohde]=Aikataulu!A$1),"SKIP",Aikataulu!A367)</f>
        <v>0</v>
      </c>
      <c r="H367" cm="1">
        <f t="array" ref="H367">IF(AND($E367&gt;11,Taulukko2[Matalin prioriteetti]=Aikataulu!B$1),"SKIP",Aikataulu!B367)</f>
        <v>0</v>
      </c>
      <c r="I367" cm="1">
        <f t="array" ref="I367">IF(AND($E367&gt;11,Taulukko2[Kohde]=Aikataulu!C$1),"SKIP",Aikataulu!C367)</f>
        <v>0</v>
      </c>
      <c r="J367" cm="1">
        <f t="array" ref="J367">IF(AND($E367&gt;11,Taulukko2[Kohde]=Aikataulu!D$1),"SKIP",Aikataulu!D367)</f>
        <v>0</v>
      </c>
      <c r="K367">
        <f t="shared" si="22"/>
        <v>0</v>
      </c>
      <c r="O367">
        <f>IF(AND(ROW()&gt;'Uusi auto'!E$21,ROW()&lt;AB$4),'Uusi auto'!E$7,0)</f>
        <v>0</v>
      </c>
      <c r="Q367">
        <f t="shared" si="23"/>
        <v>0</v>
      </c>
      <c r="U367">
        <f>IF(AND(ROW()&gt;'Uusi auto'!K$21,ROW()&lt;AG$4),'Uusi auto'!K$7,0)</f>
        <v>0</v>
      </c>
      <c r="W367">
        <f t="shared" si="24"/>
        <v>0</v>
      </c>
    </row>
    <row r="368" spans="3:23" x14ac:dyDescent="0.35">
      <c r="C368">
        <f>IF(AND(ROW()&gt;'Uusi auto'!E$21,ROW()&lt;'Uusi auto'!E$23),'Uusi auto'!E$7,0)</f>
        <v>0</v>
      </c>
      <c r="E368">
        <f t="shared" si="21"/>
        <v>0</v>
      </c>
      <c r="G368" cm="1">
        <f t="array" ref="G368">IF(AND($E368&gt;11,Taulukko2[Kohde]=Aikataulu!A$1),"SKIP",Aikataulu!A368)</f>
        <v>0</v>
      </c>
      <c r="H368" cm="1">
        <f t="array" ref="H368">IF(AND($E368&gt;11,Taulukko2[Matalin prioriteetti]=Aikataulu!B$1),"SKIP",Aikataulu!B368)</f>
        <v>0</v>
      </c>
      <c r="I368" cm="1">
        <f t="array" ref="I368">IF(AND($E368&gt;11,Taulukko2[Kohde]=Aikataulu!C$1),"SKIP",Aikataulu!C368)</f>
        <v>0</v>
      </c>
      <c r="J368" cm="1">
        <f t="array" ref="J368">IF(AND($E368&gt;11,Taulukko2[Kohde]=Aikataulu!D$1),"SKIP",Aikataulu!D368)</f>
        <v>0</v>
      </c>
      <c r="K368">
        <f t="shared" si="22"/>
        <v>0</v>
      </c>
      <c r="O368">
        <f>IF(AND(ROW()&gt;'Uusi auto'!E$21,ROW()&lt;AB$4),'Uusi auto'!E$7,0)</f>
        <v>0</v>
      </c>
      <c r="Q368">
        <f t="shared" si="23"/>
        <v>0</v>
      </c>
      <c r="U368">
        <f>IF(AND(ROW()&gt;'Uusi auto'!K$21,ROW()&lt;AG$4),'Uusi auto'!K$7,0)</f>
        <v>0</v>
      </c>
      <c r="W368">
        <f t="shared" si="24"/>
        <v>0</v>
      </c>
    </row>
    <row r="369" spans="3:23" x14ac:dyDescent="0.35">
      <c r="C369">
        <f>IF(AND(ROW()&gt;'Uusi auto'!E$21,ROW()&lt;'Uusi auto'!E$23),'Uusi auto'!E$7,0)</f>
        <v>0</v>
      </c>
      <c r="E369">
        <f t="shared" si="21"/>
        <v>0</v>
      </c>
      <c r="G369" cm="1">
        <f t="array" ref="G369">IF(AND($E369&gt;11,Taulukko2[Kohde]=Aikataulu!A$1),"SKIP",Aikataulu!A369)</f>
        <v>0</v>
      </c>
      <c r="H369" cm="1">
        <f t="array" ref="H369">IF(AND($E369&gt;11,Taulukko2[Matalin prioriteetti]=Aikataulu!B$1),"SKIP",Aikataulu!B369)</f>
        <v>0</v>
      </c>
      <c r="I369" cm="1">
        <f t="array" ref="I369">IF(AND($E369&gt;11,Taulukko2[Kohde]=Aikataulu!C$1),"SKIP",Aikataulu!C369)</f>
        <v>0</v>
      </c>
      <c r="J369" cm="1">
        <f t="array" ref="J369">IF(AND($E369&gt;11,Taulukko2[Kohde]=Aikataulu!D$1),"SKIP",Aikataulu!D369)</f>
        <v>0</v>
      </c>
      <c r="K369">
        <f t="shared" si="22"/>
        <v>0</v>
      </c>
      <c r="O369">
        <f>IF(AND(ROW()&gt;'Uusi auto'!E$21,ROW()&lt;AB$4),'Uusi auto'!E$7,0)</f>
        <v>0</v>
      </c>
      <c r="Q369">
        <f t="shared" si="23"/>
        <v>0</v>
      </c>
      <c r="U369">
        <f>IF(AND(ROW()&gt;'Uusi auto'!K$21,ROW()&lt;AG$4),'Uusi auto'!K$7,0)</f>
        <v>0</v>
      </c>
      <c r="W369">
        <f t="shared" si="24"/>
        <v>0</v>
      </c>
    </row>
    <row r="370" spans="3:23" x14ac:dyDescent="0.35">
      <c r="C370">
        <f>IF(AND(ROW()&gt;'Uusi auto'!E$21,ROW()&lt;'Uusi auto'!E$23),'Uusi auto'!E$7,0)</f>
        <v>0</v>
      </c>
      <c r="E370">
        <f t="shared" si="21"/>
        <v>0</v>
      </c>
      <c r="G370" cm="1">
        <f t="array" ref="G370">IF(AND($E370&gt;11,Taulukko2[Kohde]=Aikataulu!A$1),"SKIP",Aikataulu!A370)</f>
        <v>0</v>
      </c>
      <c r="H370" cm="1">
        <f t="array" ref="H370">IF(AND($E370&gt;11,Taulukko2[Matalin prioriteetti]=Aikataulu!B$1),"SKIP",Aikataulu!B370)</f>
        <v>0</v>
      </c>
      <c r="I370" cm="1">
        <f t="array" ref="I370">IF(AND($E370&gt;11,Taulukko2[Kohde]=Aikataulu!C$1),"SKIP",Aikataulu!C370)</f>
        <v>0</v>
      </c>
      <c r="J370" cm="1">
        <f t="array" ref="J370">IF(AND($E370&gt;11,Taulukko2[Kohde]=Aikataulu!D$1),"SKIP",Aikataulu!D370)</f>
        <v>0</v>
      </c>
      <c r="K370">
        <f t="shared" si="22"/>
        <v>0</v>
      </c>
      <c r="O370">
        <f>IF(AND(ROW()&gt;'Uusi auto'!E$21,ROW()&lt;AB$4),'Uusi auto'!E$7,0)</f>
        <v>0</v>
      </c>
      <c r="Q370">
        <f t="shared" si="23"/>
        <v>0</v>
      </c>
      <c r="U370">
        <f>IF(AND(ROW()&gt;'Uusi auto'!K$21,ROW()&lt;AG$4),'Uusi auto'!K$7,0)</f>
        <v>0</v>
      </c>
      <c r="W370">
        <f t="shared" si="24"/>
        <v>0</v>
      </c>
    </row>
    <row r="371" spans="3:23" x14ac:dyDescent="0.35">
      <c r="C371">
        <f>IF(AND(ROW()&gt;'Uusi auto'!E$21,ROW()&lt;'Uusi auto'!E$23),'Uusi auto'!E$7,0)</f>
        <v>0</v>
      </c>
      <c r="E371">
        <f t="shared" si="21"/>
        <v>0</v>
      </c>
      <c r="G371" cm="1">
        <f t="array" ref="G371">IF(AND($E371&gt;11,Taulukko2[Kohde]=Aikataulu!A$1),"SKIP",Aikataulu!A371)</f>
        <v>0</v>
      </c>
      <c r="H371" cm="1">
        <f t="array" ref="H371">IF(AND($E371&gt;11,Taulukko2[Matalin prioriteetti]=Aikataulu!B$1),"SKIP",Aikataulu!B371)</f>
        <v>0</v>
      </c>
      <c r="I371" cm="1">
        <f t="array" ref="I371">IF(AND($E371&gt;11,Taulukko2[Kohde]=Aikataulu!C$1),"SKIP",Aikataulu!C371)</f>
        <v>0</v>
      </c>
      <c r="J371" cm="1">
        <f t="array" ref="J371">IF(AND($E371&gt;11,Taulukko2[Kohde]=Aikataulu!D$1),"SKIP",Aikataulu!D371)</f>
        <v>0</v>
      </c>
      <c r="K371">
        <f t="shared" si="22"/>
        <v>0</v>
      </c>
      <c r="O371">
        <f>IF(AND(ROW()&gt;'Uusi auto'!E$21,ROW()&lt;AB$4),'Uusi auto'!E$7,0)</f>
        <v>0</v>
      </c>
      <c r="Q371">
        <f t="shared" si="23"/>
        <v>0</v>
      </c>
      <c r="U371">
        <f>IF(AND(ROW()&gt;'Uusi auto'!K$21,ROW()&lt;AG$4),'Uusi auto'!K$7,0)</f>
        <v>0</v>
      </c>
      <c r="W371">
        <f t="shared" si="24"/>
        <v>0</v>
      </c>
    </row>
    <row r="372" spans="3:23" x14ac:dyDescent="0.35">
      <c r="C372">
        <f>IF(AND(ROW()&gt;'Uusi auto'!E$21,ROW()&lt;'Uusi auto'!E$23),'Uusi auto'!E$7,0)</f>
        <v>0</v>
      </c>
      <c r="E372">
        <f t="shared" si="21"/>
        <v>0</v>
      </c>
      <c r="G372" cm="1">
        <f t="array" ref="G372">IF(AND($E372&gt;11,Taulukko2[Kohde]=Aikataulu!A$1),"SKIP",Aikataulu!A372)</f>
        <v>0</v>
      </c>
      <c r="H372" cm="1">
        <f t="array" ref="H372">IF(AND($E372&gt;11,Taulukko2[Matalin prioriteetti]=Aikataulu!B$1),"SKIP",Aikataulu!B372)</f>
        <v>0</v>
      </c>
      <c r="I372" cm="1">
        <f t="array" ref="I372">IF(AND($E372&gt;11,Taulukko2[Kohde]=Aikataulu!C$1),"SKIP",Aikataulu!C372)</f>
        <v>0</v>
      </c>
      <c r="J372" cm="1">
        <f t="array" ref="J372">IF(AND($E372&gt;11,Taulukko2[Kohde]=Aikataulu!D$1),"SKIP",Aikataulu!D372)</f>
        <v>0</v>
      </c>
      <c r="K372">
        <f t="shared" si="22"/>
        <v>0</v>
      </c>
      <c r="O372">
        <f>IF(AND(ROW()&gt;'Uusi auto'!E$21,ROW()&lt;AB$4),'Uusi auto'!E$7,0)</f>
        <v>0</v>
      </c>
      <c r="Q372">
        <f t="shared" si="23"/>
        <v>0</v>
      </c>
      <c r="U372">
        <f>IF(AND(ROW()&gt;'Uusi auto'!K$21,ROW()&lt;AG$4),'Uusi auto'!K$7,0)</f>
        <v>0</v>
      </c>
      <c r="W372">
        <f t="shared" si="24"/>
        <v>0</v>
      </c>
    </row>
    <row r="373" spans="3:23" x14ac:dyDescent="0.35">
      <c r="C373">
        <f>IF(AND(ROW()&gt;'Uusi auto'!E$21,ROW()&lt;'Uusi auto'!E$23),'Uusi auto'!E$7,0)</f>
        <v>0</v>
      </c>
      <c r="E373">
        <f t="shared" si="21"/>
        <v>0</v>
      </c>
      <c r="G373" cm="1">
        <f t="array" ref="G373">IF(AND($E373&gt;11,Taulukko2[Kohde]=Aikataulu!A$1),"SKIP",Aikataulu!A373)</f>
        <v>0</v>
      </c>
      <c r="H373" cm="1">
        <f t="array" ref="H373">IF(AND($E373&gt;11,Taulukko2[Matalin prioriteetti]=Aikataulu!B$1),"SKIP",Aikataulu!B373)</f>
        <v>0</v>
      </c>
      <c r="I373" cm="1">
        <f t="array" ref="I373">IF(AND($E373&gt;11,Taulukko2[Kohde]=Aikataulu!C$1),"SKIP",Aikataulu!C373)</f>
        <v>0</v>
      </c>
      <c r="J373" cm="1">
        <f t="array" ref="J373">IF(AND($E373&gt;11,Taulukko2[Kohde]=Aikataulu!D$1),"SKIP",Aikataulu!D373)</f>
        <v>0</v>
      </c>
      <c r="K373">
        <f t="shared" si="22"/>
        <v>0</v>
      </c>
      <c r="O373">
        <f>IF(AND(ROW()&gt;'Uusi auto'!E$21,ROW()&lt;AB$4),'Uusi auto'!E$7,0)</f>
        <v>0</v>
      </c>
      <c r="Q373">
        <f t="shared" si="23"/>
        <v>0</v>
      </c>
      <c r="U373">
        <f>IF(AND(ROW()&gt;'Uusi auto'!K$21,ROW()&lt;AG$4),'Uusi auto'!K$7,0)</f>
        <v>0</v>
      </c>
      <c r="W373">
        <f t="shared" si="24"/>
        <v>0</v>
      </c>
    </row>
    <row r="374" spans="3:23" x14ac:dyDescent="0.35">
      <c r="C374">
        <f>IF(AND(ROW()&gt;'Uusi auto'!E$21,ROW()&lt;'Uusi auto'!E$23),'Uusi auto'!E$7,0)</f>
        <v>0</v>
      </c>
      <c r="E374">
        <f t="shared" si="21"/>
        <v>0</v>
      </c>
      <c r="G374" cm="1">
        <f t="array" ref="G374">IF(AND($E374&gt;11,Taulukko2[Kohde]=Aikataulu!A$1),"SKIP",Aikataulu!A374)</f>
        <v>0</v>
      </c>
      <c r="H374" cm="1">
        <f t="array" ref="H374">IF(AND($E374&gt;11,Taulukko2[Matalin prioriteetti]=Aikataulu!B$1),"SKIP",Aikataulu!B374)</f>
        <v>0</v>
      </c>
      <c r="I374" cm="1">
        <f t="array" ref="I374">IF(AND($E374&gt;11,Taulukko2[Kohde]=Aikataulu!C$1),"SKIP",Aikataulu!C374)</f>
        <v>0</v>
      </c>
      <c r="J374" cm="1">
        <f t="array" ref="J374">IF(AND($E374&gt;11,Taulukko2[Kohde]=Aikataulu!D$1),"SKIP",Aikataulu!D374)</f>
        <v>0</v>
      </c>
      <c r="K374">
        <f t="shared" si="22"/>
        <v>0</v>
      </c>
      <c r="O374">
        <f>IF(AND(ROW()&gt;'Uusi auto'!E$21,ROW()&lt;AB$4),'Uusi auto'!E$7,0)</f>
        <v>0</v>
      </c>
      <c r="Q374">
        <f t="shared" si="23"/>
        <v>0</v>
      </c>
      <c r="U374">
        <f>IF(AND(ROW()&gt;'Uusi auto'!K$21,ROW()&lt;AG$4),'Uusi auto'!K$7,0)</f>
        <v>0</v>
      </c>
      <c r="W374">
        <f t="shared" si="24"/>
        <v>0</v>
      </c>
    </row>
    <row r="375" spans="3:23" x14ac:dyDescent="0.35">
      <c r="C375">
        <f>IF(AND(ROW()&gt;'Uusi auto'!E$21,ROW()&lt;'Uusi auto'!E$23),'Uusi auto'!E$7,0)</f>
        <v>0</v>
      </c>
      <c r="E375">
        <f t="shared" si="21"/>
        <v>0</v>
      </c>
      <c r="G375" cm="1">
        <f t="array" ref="G375">IF(AND($E375&gt;11,Taulukko2[Kohde]=Aikataulu!A$1),"SKIP",Aikataulu!A375)</f>
        <v>0</v>
      </c>
      <c r="H375" cm="1">
        <f t="array" ref="H375">IF(AND($E375&gt;11,Taulukko2[Matalin prioriteetti]=Aikataulu!B$1),"SKIP",Aikataulu!B375)</f>
        <v>0</v>
      </c>
      <c r="I375" cm="1">
        <f t="array" ref="I375">IF(AND($E375&gt;11,Taulukko2[Kohde]=Aikataulu!C$1),"SKIP",Aikataulu!C375)</f>
        <v>0</v>
      </c>
      <c r="J375" cm="1">
        <f t="array" ref="J375">IF(AND($E375&gt;11,Taulukko2[Kohde]=Aikataulu!D$1),"SKIP",Aikataulu!D375)</f>
        <v>0</v>
      </c>
      <c r="K375">
        <f t="shared" si="22"/>
        <v>0</v>
      </c>
      <c r="O375">
        <f>IF(AND(ROW()&gt;'Uusi auto'!E$21,ROW()&lt;AB$4),'Uusi auto'!E$7,0)</f>
        <v>0</v>
      </c>
      <c r="Q375">
        <f t="shared" si="23"/>
        <v>0</v>
      </c>
      <c r="U375">
        <f>IF(AND(ROW()&gt;'Uusi auto'!K$21,ROW()&lt;AG$4),'Uusi auto'!K$7,0)</f>
        <v>0</v>
      </c>
      <c r="W375">
        <f t="shared" si="24"/>
        <v>0</v>
      </c>
    </row>
    <row r="376" spans="3:23" x14ac:dyDescent="0.35">
      <c r="C376">
        <f>IF(AND(ROW()&gt;'Uusi auto'!E$21,ROW()&lt;'Uusi auto'!E$23),'Uusi auto'!E$7,0)</f>
        <v>0</v>
      </c>
      <c r="E376">
        <f t="shared" si="21"/>
        <v>0</v>
      </c>
      <c r="G376" cm="1">
        <f t="array" ref="G376">IF(AND($E376&gt;11,Taulukko2[Kohde]=Aikataulu!A$1),"SKIP",Aikataulu!A376)</f>
        <v>0</v>
      </c>
      <c r="H376" cm="1">
        <f t="array" ref="H376">IF(AND($E376&gt;11,Taulukko2[Matalin prioriteetti]=Aikataulu!B$1),"SKIP",Aikataulu!B376)</f>
        <v>0</v>
      </c>
      <c r="I376" cm="1">
        <f t="array" ref="I376">IF(AND($E376&gt;11,Taulukko2[Kohde]=Aikataulu!C$1),"SKIP",Aikataulu!C376)</f>
        <v>0</v>
      </c>
      <c r="J376" cm="1">
        <f t="array" ref="J376">IF(AND($E376&gt;11,Taulukko2[Kohde]=Aikataulu!D$1),"SKIP",Aikataulu!D376)</f>
        <v>0</v>
      </c>
      <c r="K376">
        <f t="shared" si="22"/>
        <v>0</v>
      </c>
      <c r="O376">
        <f>IF(AND(ROW()&gt;'Uusi auto'!E$21,ROW()&lt;AB$4),'Uusi auto'!E$7,0)</f>
        <v>0</v>
      </c>
      <c r="Q376">
        <f t="shared" si="23"/>
        <v>0</v>
      </c>
      <c r="U376">
        <f>IF(AND(ROW()&gt;'Uusi auto'!K$21,ROW()&lt;AG$4),'Uusi auto'!K$7,0)</f>
        <v>0</v>
      </c>
      <c r="W376">
        <f t="shared" si="24"/>
        <v>0</v>
      </c>
    </row>
    <row r="377" spans="3:23" x14ac:dyDescent="0.35">
      <c r="C377">
        <f>IF(AND(ROW()&gt;'Uusi auto'!E$21,ROW()&lt;'Uusi auto'!E$23),'Uusi auto'!E$7,0)</f>
        <v>0</v>
      </c>
      <c r="E377">
        <f t="shared" si="21"/>
        <v>0</v>
      </c>
      <c r="G377" cm="1">
        <f t="array" ref="G377">IF(AND($E377&gt;11,Taulukko2[Kohde]=Aikataulu!A$1),"SKIP",Aikataulu!A377)</f>
        <v>0</v>
      </c>
      <c r="H377" cm="1">
        <f t="array" ref="H377">IF(AND($E377&gt;11,Taulukko2[Matalin prioriteetti]=Aikataulu!B$1),"SKIP",Aikataulu!B377)</f>
        <v>0</v>
      </c>
      <c r="I377" cm="1">
        <f t="array" ref="I377">IF(AND($E377&gt;11,Taulukko2[Kohde]=Aikataulu!C$1),"SKIP",Aikataulu!C377)</f>
        <v>0</v>
      </c>
      <c r="J377" cm="1">
        <f t="array" ref="J377">IF(AND($E377&gt;11,Taulukko2[Kohde]=Aikataulu!D$1),"SKIP",Aikataulu!D377)</f>
        <v>0</v>
      </c>
      <c r="K377">
        <f t="shared" si="22"/>
        <v>0</v>
      </c>
      <c r="O377">
        <f>IF(AND(ROW()&gt;'Uusi auto'!E$21,ROW()&lt;AB$4),'Uusi auto'!E$7,0)</f>
        <v>0</v>
      </c>
      <c r="Q377">
        <f t="shared" si="23"/>
        <v>0</v>
      </c>
      <c r="U377">
        <f>IF(AND(ROW()&gt;'Uusi auto'!K$21,ROW()&lt;AG$4),'Uusi auto'!K$7,0)</f>
        <v>0</v>
      </c>
      <c r="W377">
        <f t="shared" si="24"/>
        <v>0</v>
      </c>
    </row>
    <row r="378" spans="3:23" x14ac:dyDescent="0.35">
      <c r="C378">
        <f>IF(AND(ROW()&gt;'Uusi auto'!E$21,ROW()&lt;'Uusi auto'!E$23),'Uusi auto'!E$7,0)</f>
        <v>0</v>
      </c>
      <c r="E378">
        <f t="shared" si="21"/>
        <v>0</v>
      </c>
      <c r="G378" cm="1">
        <f t="array" ref="G378">IF(AND($E378&gt;11,Taulukko2[Kohde]=Aikataulu!A$1),"SKIP",Aikataulu!A378)</f>
        <v>0</v>
      </c>
      <c r="H378" cm="1">
        <f t="array" ref="H378">IF(AND($E378&gt;11,Taulukko2[Matalin prioriteetti]=Aikataulu!B$1),"SKIP",Aikataulu!B378)</f>
        <v>0</v>
      </c>
      <c r="I378" cm="1">
        <f t="array" ref="I378">IF(AND($E378&gt;11,Taulukko2[Kohde]=Aikataulu!C$1),"SKIP",Aikataulu!C378)</f>
        <v>0</v>
      </c>
      <c r="J378" cm="1">
        <f t="array" ref="J378">IF(AND($E378&gt;11,Taulukko2[Kohde]=Aikataulu!D$1),"SKIP",Aikataulu!D378)</f>
        <v>0</v>
      </c>
      <c r="K378">
        <f t="shared" si="22"/>
        <v>0</v>
      </c>
      <c r="O378">
        <f>IF(AND(ROW()&gt;'Uusi auto'!E$21,ROW()&lt;AB$4),'Uusi auto'!E$7,0)</f>
        <v>0</v>
      </c>
      <c r="Q378">
        <f t="shared" si="23"/>
        <v>0</v>
      </c>
      <c r="U378">
        <f>IF(AND(ROW()&gt;'Uusi auto'!K$21,ROW()&lt;AG$4),'Uusi auto'!K$7,0)</f>
        <v>0</v>
      </c>
      <c r="W378">
        <f t="shared" si="24"/>
        <v>0</v>
      </c>
    </row>
    <row r="379" spans="3:23" x14ac:dyDescent="0.35">
      <c r="C379">
        <f>IF(AND(ROW()&gt;'Uusi auto'!E$21,ROW()&lt;'Uusi auto'!E$23),'Uusi auto'!E$7,0)</f>
        <v>0</v>
      </c>
      <c r="E379">
        <f t="shared" si="21"/>
        <v>0</v>
      </c>
      <c r="G379" cm="1">
        <f t="array" ref="G379">IF(AND($E379&gt;11,Taulukko2[Kohde]=Aikataulu!A$1),"SKIP",Aikataulu!A379)</f>
        <v>0</v>
      </c>
      <c r="H379" cm="1">
        <f t="array" ref="H379">IF(AND($E379&gt;11,Taulukko2[Matalin prioriteetti]=Aikataulu!B$1),"SKIP",Aikataulu!B379)</f>
        <v>0</v>
      </c>
      <c r="I379" cm="1">
        <f t="array" ref="I379">IF(AND($E379&gt;11,Taulukko2[Kohde]=Aikataulu!C$1),"SKIP",Aikataulu!C379)</f>
        <v>0</v>
      </c>
      <c r="J379" cm="1">
        <f t="array" ref="J379">IF(AND($E379&gt;11,Taulukko2[Kohde]=Aikataulu!D$1),"SKIP",Aikataulu!D379)</f>
        <v>0</v>
      </c>
      <c r="K379">
        <f t="shared" si="22"/>
        <v>0</v>
      </c>
      <c r="O379">
        <f>IF(AND(ROW()&gt;'Uusi auto'!E$21,ROW()&lt;AB$4),'Uusi auto'!E$7,0)</f>
        <v>0</v>
      </c>
      <c r="Q379">
        <f t="shared" si="23"/>
        <v>0</v>
      </c>
      <c r="U379">
        <f>IF(AND(ROW()&gt;'Uusi auto'!K$21,ROW()&lt;AG$4),'Uusi auto'!K$7,0)</f>
        <v>0</v>
      </c>
      <c r="W379">
        <f t="shared" si="24"/>
        <v>0</v>
      </c>
    </row>
    <row r="380" spans="3:23" x14ac:dyDescent="0.35">
      <c r="C380">
        <f>IF(AND(ROW()&gt;'Uusi auto'!E$21,ROW()&lt;'Uusi auto'!E$23),'Uusi auto'!E$7,0)</f>
        <v>0</v>
      </c>
      <c r="E380">
        <f t="shared" si="21"/>
        <v>0</v>
      </c>
      <c r="G380" cm="1">
        <f t="array" ref="G380">IF(AND($E380&gt;11,Taulukko2[Kohde]=Aikataulu!A$1),"SKIP",Aikataulu!A380)</f>
        <v>0</v>
      </c>
      <c r="H380" cm="1">
        <f t="array" ref="H380">IF(AND($E380&gt;11,Taulukko2[Matalin prioriteetti]=Aikataulu!B$1),"SKIP",Aikataulu!B380)</f>
        <v>0</v>
      </c>
      <c r="I380" cm="1">
        <f t="array" ref="I380">IF(AND($E380&gt;11,Taulukko2[Kohde]=Aikataulu!C$1),"SKIP",Aikataulu!C380)</f>
        <v>0</v>
      </c>
      <c r="J380" cm="1">
        <f t="array" ref="J380">IF(AND($E380&gt;11,Taulukko2[Kohde]=Aikataulu!D$1),"SKIP",Aikataulu!D380)</f>
        <v>0</v>
      </c>
      <c r="K380">
        <f t="shared" si="22"/>
        <v>0</v>
      </c>
      <c r="O380">
        <f>IF(AND(ROW()&gt;'Uusi auto'!E$21,ROW()&lt;AB$4),'Uusi auto'!E$7,0)</f>
        <v>0</v>
      </c>
      <c r="Q380">
        <f t="shared" si="23"/>
        <v>0</v>
      </c>
      <c r="U380">
        <f>IF(AND(ROW()&gt;'Uusi auto'!K$21,ROW()&lt;AG$4),'Uusi auto'!K$7,0)</f>
        <v>0</v>
      </c>
      <c r="W380">
        <f t="shared" si="24"/>
        <v>0</v>
      </c>
    </row>
    <row r="381" spans="3:23" x14ac:dyDescent="0.35">
      <c r="C381">
        <f>IF(AND(ROW()&gt;'Uusi auto'!E$21,ROW()&lt;'Uusi auto'!E$23),'Uusi auto'!E$7,0)</f>
        <v>0</v>
      </c>
      <c r="E381">
        <f t="shared" si="21"/>
        <v>0</v>
      </c>
      <c r="G381" cm="1">
        <f t="array" ref="G381">IF(AND($E381&gt;11,Taulukko2[Kohde]=Aikataulu!A$1),"SKIP",Aikataulu!A381)</f>
        <v>0</v>
      </c>
      <c r="H381" cm="1">
        <f t="array" ref="H381">IF(AND($E381&gt;11,Taulukko2[Matalin prioriteetti]=Aikataulu!B$1),"SKIP",Aikataulu!B381)</f>
        <v>0</v>
      </c>
      <c r="I381" cm="1">
        <f t="array" ref="I381">IF(AND($E381&gt;11,Taulukko2[Kohde]=Aikataulu!C$1),"SKIP",Aikataulu!C381)</f>
        <v>0</v>
      </c>
      <c r="J381" cm="1">
        <f t="array" ref="J381">IF(AND($E381&gt;11,Taulukko2[Kohde]=Aikataulu!D$1),"SKIP",Aikataulu!D381)</f>
        <v>0</v>
      </c>
      <c r="K381">
        <f t="shared" si="22"/>
        <v>0</v>
      </c>
      <c r="O381">
        <f>IF(AND(ROW()&gt;'Uusi auto'!E$21,ROW()&lt;AB$4),'Uusi auto'!E$7,0)</f>
        <v>0</v>
      </c>
      <c r="Q381">
        <f t="shared" si="23"/>
        <v>0</v>
      </c>
      <c r="U381">
        <f>IF(AND(ROW()&gt;'Uusi auto'!K$21,ROW()&lt;AG$4),'Uusi auto'!K$7,0)</f>
        <v>0</v>
      </c>
      <c r="W381">
        <f t="shared" si="24"/>
        <v>0</v>
      </c>
    </row>
    <row r="382" spans="3:23" x14ac:dyDescent="0.35">
      <c r="C382">
        <f>IF(AND(ROW()&gt;'Uusi auto'!E$21,ROW()&lt;'Uusi auto'!E$23),'Uusi auto'!E$7,0)</f>
        <v>0</v>
      </c>
      <c r="E382">
        <f t="shared" si="21"/>
        <v>0</v>
      </c>
      <c r="G382" cm="1">
        <f t="array" ref="G382">IF(AND($E382&gt;11,Taulukko2[Kohde]=Aikataulu!A$1),"SKIP",Aikataulu!A382)</f>
        <v>0</v>
      </c>
      <c r="H382" cm="1">
        <f t="array" ref="H382">IF(AND($E382&gt;11,Taulukko2[Matalin prioriteetti]=Aikataulu!B$1),"SKIP",Aikataulu!B382)</f>
        <v>0</v>
      </c>
      <c r="I382" cm="1">
        <f t="array" ref="I382">IF(AND($E382&gt;11,Taulukko2[Kohde]=Aikataulu!C$1),"SKIP",Aikataulu!C382)</f>
        <v>0</v>
      </c>
      <c r="J382" cm="1">
        <f t="array" ref="J382">IF(AND($E382&gt;11,Taulukko2[Kohde]=Aikataulu!D$1),"SKIP",Aikataulu!D382)</f>
        <v>0</v>
      </c>
      <c r="K382">
        <f t="shared" si="22"/>
        <v>0</v>
      </c>
      <c r="O382">
        <f>IF(AND(ROW()&gt;'Uusi auto'!E$21,ROW()&lt;AB$4),'Uusi auto'!E$7,0)</f>
        <v>0</v>
      </c>
      <c r="Q382">
        <f t="shared" si="23"/>
        <v>0</v>
      </c>
      <c r="U382">
        <f>IF(AND(ROW()&gt;'Uusi auto'!K$21,ROW()&lt;AG$4),'Uusi auto'!K$7,0)</f>
        <v>0</v>
      </c>
      <c r="W382">
        <f t="shared" si="24"/>
        <v>0</v>
      </c>
    </row>
    <row r="383" spans="3:23" x14ac:dyDescent="0.35">
      <c r="C383">
        <f>IF(AND(ROW()&gt;'Uusi auto'!E$21,ROW()&lt;'Uusi auto'!E$23),'Uusi auto'!E$7,0)</f>
        <v>0</v>
      </c>
      <c r="E383">
        <f t="shared" si="21"/>
        <v>0</v>
      </c>
      <c r="G383" cm="1">
        <f t="array" ref="G383">IF(AND($E383&gt;11,Taulukko2[Kohde]=Aikataulu!A$1),"SKIP",Aikataulu!A383)</f>
        <v>0</v>
      </c>
      <c r="H383" cm="1">
        <f t="array" ref="H383">IF(AND($E383&gt;11,Taulukko2[Matalin prioriteetti]=Aikataulu!B$1),"SKIP",Aikataulu!B383)</f>
        <v>0</v>
      </c>
      <c r="I383" cm="1">
        <f t="array" ref="I383">IF(AND($E383&gt;11,Taulukko2[Kohde]=Aikataulu!C$1),"SKIP",Aikataulu!C383)</f>
        <v>0</v>
      </c>
      <c r="J383" cm="1">
        <f t="array" ref="J383">IF(AND($E383&gt;11,Taulukko2[Kohde]=Aikataulu!D$1),"SKIP",Aikataulu!D383)</f>
        <v>0</v>
      </c>
      <c r="K383">
        <f t="shared" si="22"/>
        <v>0</v>
      </c>
      <c r="O383">
        <f>IF(AND(ROW()&gt;'Uusi auto'!E$21,ROW()&lt;AB$4),'Uusi auto'!E$7,0)</f>
        <v>0</v>
      </c>
      <c r="Q383">
        <f t="shared" si="23"/>
        <v>0</v>
      </c>
      <c r="U383">
        <f>IF(AND(ROW()&gt;'Uusi auto'!K$21,ROW()&lt;AG$4),'Uusi auto'!K$7,0)</f>
        <v>0</v>
      </c>
      <c r="W383">
        <f t="shared" si="24"/>
        <v>0</v>
      </c>
    </row>
    <row r="384" spans="3:23" x14ac:dyDescent="0.35">
      <c r="C384">
        <f>IF(AND(ROW()&gt;'Uusi auto'!E$21,ROW()&lt;'Uusi auto'!E$23),'Uusi auto'!E$7,0)</f>
        <v>0</v>
      </c>
      <c r="E384">
        <f t="shared" si="21"/>
        <v>0</v>
      </c>
      <c r="G384" cm="1">
        <f t="array" ref="G384">IF(AND($E384&gt;11,Taulukko2[Kohde]=Aikataulu!A$1),"SKIP",Aikataulu!A384)</f>
        <v>0</v>
      </c>
      <c r="H384" cm="1">
        <f t="array" ref="H384">IF(AND($E384&gt;11,Taulukko2[Matalin prioriteetti]=Aikataulu!B$1),"SKIP",Aikataulu!B384)</f>
        <v>0</v>
      </c>
      <c r="I384" cm="1">
        <f t="array" ref="I384">IF(AND($E384&gt;11,Taulukko2[Kohde]=Aikataulu!C$1),"SKIP",Aikataulu!C384)</f>
        <v>0</v>
      </c>
      <c r="J384" cm="1">
        <f t="array" ref="J384">IF(AND($E384&gt;11,Taulukko2[Kohde]=Aikataulu!D$1),"SKIP",Aikataulu!D384)</f>
        <v>0</v>
      </c>
      <c r="K384">
        <f t="shared" si="22"/>
        <v>0</v>
      </c>
      <c r="O384">
        <f>IF(AND(ROW()&gt;'Uusi auto'!E$21,ROW()&lt;AB$4),'Uusi auto'!E$7,0)</f>
        <v>0</v>
      </c>
      <c r="Q384">
        <f t="shared" si="23"/>
        <v>0</v>
      </c>
      <c r="U384">
        <f>IF(AND(ROW()&gt;'Uusi auto'!K$21,ROW()&lt;AG$4),'Uusi auto'!K$7,0)</f>
        <v>0</v>
      </c>
      <c r="W384">
        <f t="shared" si="24"/>
        <v>0</v>
      </c>
    </row>
    <row r="385" spans="3:23" x14ac:dyDescent="0.35">
      <c r="C385">
        <f>IF(AND(ROW()&gt;'Uusi auto'!E$21,ROW()&lt;'Uusi auto'!E$23),'Uusi auto'!E$7,0)</f>
        <v>0</v>
      </c>
      <c r="E385">
        <f t="shared" si="21"/>
        <v>0</v>
      </c>
      <c r="G385" cm="1">
        <f t="array" ref="G385">IF(AND($E385&gt;11,Taulukko2[Kohde]=Aikataulu!A$1),"SKIP",Aikataulu!A385)</f>
        <v>0</v>
      </c>
      <c r="H385" cm="1">
        <f t="array" ref="H385">IF(AND($E385&gt;11,Taulukko2[Matalin prioriteetti]=Aikataulu!B$1),"SKIP",Aikataulu!B385)</f>
        <v>0</v>
      </c>
      <c r="I385" cm="1">
        <f t="array" ref="I385">IF(AND($E385&gt;11,Taulukko2[Kohde]=Aikataulu!C$1),"SKIP",Aikataulu!C385)</f>
        <v>0</v>
      </c>
      <c r="J385" cm="1">
        <f t="array" ref="J385">IF(AND($E385&gt;11,Taulukko2[Kohde]=Aikataulu!D$1),"SKIP",Aikataulu!D385)</f>
        <v>0</v>
      </c>
      <c r="K385">
        <f t="shared" si="22"/>
        <v>0</v>
      </c>
      <c r="O385">
        <f>IF(AND(ROW()&gt;'Uusi auto'!E$21,ROW()&lt;AB$4),'Uusi auto'!E$7,0)</f>
        <v>0</v>
      </c>
      <c r="Q385">
        <f t="shared" si="23"/>
        <v>0</v>
      </c>
      <c r="U385">
        <f>IF(AND(ROW()&gt;'Uusi auto'!K$21,ROW()&lt;AG$4),'Uusi auto'!K$7,0)</f>
        <v>0</v>
      </c>
      <c r="W385">
        <f t="shared" si="24"/>
        <v>0</v>
      </c>
    </row>
    <row r="386" spans="3:23" x14ac:dyDescent="0.35">
      <c r="C386">
        <f>IF(AND(ROW()&gt;'Uusi auto'!E$21,ROW()&lt;'Uusi auto'!E$23),'Uusi auto'!E$7,0)</f>
        <v>0</v>
      </c>
      <c r="E386">
        <f t="shared" si="21"/>
        <v>0</v>
      </c>
      <c r="G386" cm="1">
        <f t="array" ref="G386">IF(AND($E386&gt;11,Taulukko2[Kohde]=Aikataulu!A$1),"SKIP",Aikataulu!A386)</f>
        <v>0</v>
      </c>
      <c r="H386" cm="1">
        <f t="array" ref="H386">IF(AND($E386&gt;11,Taulukko2[Matalin prioriteetti]=Aikataulu!B$1),"SKIP",Aikataulu!B386)</f>
        <v>0</v>
      </c>
      <c r="I386" cm="1">
        <f t="array" ref="I386">IF(AND($E386&gt;11,Taulukko2[Kohde]=Aikataulu!C$1),"SKIP",Aikataulu!C386)</f>
        <v>0</v>
      </c>
      <c r="J386" cm="1">
        <f t="array" ref="J386">IF(AND($E386&gt;11,Taulukko2[Kohde]=Aikataulu!D$1),"SKIP",Aikataulu!D386)</f>
        <v>0</v>
      </c>
      <c r="K386">
        <f t="shared" si="22"/>
        <v>0</v>
      </c>
      <c r="O386">
        <f>IF(AND(ROW()&gt;'Uusi auto'!E$21,ROW()&lt;AB$4),'Uusi auto'!E$7,0)</f>
        <v>0</v>
      </c>
      <c r="Q386">
        <f t="shared" si="23"/>
        <v>0</v>
      </c>
      <c r="U386">
        <f>IF(AND(ROW()&gt;'Uusi auto'!K$21,ROW()&lt;AG$4),'Uusi auto'!K$7,0)</f>
        <v>0</v>
      </c>
      <c r="W386">
        <f t="shared" si="24"/>
        <v>0</v>
      </c>
    </row>
    <row r="387" spans="3:23" x14ac:dyDescent="0.35">
      <c r="C387">
        <f>IF(AND(ROW()&gt;'Uusi auto'!E$21,ROW()&lt;'Uusi auto'!E$23),'Uusi auto'!E$7,0)</f>
        <v>0</v>
      </c>
      <c r="E387">
        <f t="shared" ref="E387:E450" si="25">SUM(A387:D387)</f>
        <v>0</v>
      </c>
      <c r="G387" cm="1">
        <f t="array" ref="G387">IF(AND($E387&gt;11,Taulukko2[Kohde]=Aikataulu!A$1),"SKIP",Aikataulu!A387)</f>
        <v>0</v>
      </c>
      <c r="H387" cm="1">
        <f t="array" ref="H387">IF(AND($E387&gt;11,Taulukko2[Matalin prioriteetti]=Aikataulu!B$1),"SKIP",Aikataulu!B387)</f>
        <v>0</v>
      </c>
      <c r="I387" cm="1">
        <f t="array" ref="I387">IF(AND($E387&gt;11,Taulukko2[Kohde]=Aikataulu!C$1),"SKIP",Aikataulu!C387)</f>
        <v>0</v>
      </c>
      <c r="J387" cm="1">
        <f t="array" ref="J387">IF(AND($E387&gt;11,Taulukko2[Kohde]=Aikataulu!D$1),"SKIP",Aikataulu!D387)</f>
        <v>0</v>
      </c>
      <c r="K387">
        <f t="shared" ref="K387:K450" si="26">SUM(G387:J387)</f>
        <v>0</v>
      </c>
      <c r="O387">
        <f>IF(AND(ROW()&gt;'Uusi auto'!E$21,ROW()&lt;AB$4),'Uusi auto'!E$7,0)</f>
        <v>0</v>
      </c>
      <c r="Q387">
        <f t="shared" ref="Q387:Q450" si="27">SUM(M387:P387)</f>
        <v>0</v>
      </c>
      <c r="U387">
        <f>IF(AND(ROW()&gt;'Uusi auto'!K$21,ROW()&lt;AG$4),'Uusi auto'!K$7,0)</f>
        <v>0</v>
      </c>
      <c r="W387">
        <f t="shared" ref="W387:W450" si="28">SUM(S387:V387)</f>
        <v>0</v>
      </c>
    </row>
    <row r="388" spans="3:23" x14ac:dyDescent="0.35">
      <c r="C388">
        <f>IF(AND(ROW()&gt;'Uusi auto'!E$21,ROW()&lt;'Uusi auto'!E$23),'Uusi auto'!E$7,0)</f>
        <v>0</v>
      </c>
      <c r="E388">
        <f t="shared" si="25"/>
        <v>0</v>
      </c>
      <c r="G388" cm="1">
        <f t="array" ref="G388">IF(AND($E388&gt;11,Taulukko2[Kohde]=Aikataulu!A$1),"SKIP",Aikataulu!A388)</f>
        <v>0</v>
      </c>
      <c r="H388" cm="1">
        <f t="array" ref="H388">IF(AND($E388&gt;11,Taulukko2[Matalin prioriteetti]=Aikataulu!B$1),"SKIP",Aikataulu!B388)</f>
        <v>0</v>
      </c>
      <c r="I388" cm="1">
        <f t="array" ref="I388">IF(AND($E388&gt;11,Taulukko2[Kohde]=Aikataulu!C$1),"SKIP",Aikataulu!C388)</f>
        <v>0</v>
      </c>
      <c r="J388" cm="1">
        <f t="array" ref="J388">IF(AND($E388&gt;11,Taulukko2[Kohde]=Aikataulu!D$1),"SKIP",Aikataulu!D388)</f>
        <v>0</v>
      </c>
      <c r="K388">
        <f t="shared" si="26"/>
        <v>0</v>
      </c>
      <c r="O388">
        <f>IF(AND(ROW()&gt;'Uusi auto'!E$21,ROW()&lt;AB$4),'Uusi auto'!E$7,0)</f>
        <v>0</v>
      </c>
      <c r="Q388">
        <f t="shared" si="27"/>
        <v>0</v>
      </c>
      <c r="U388">
        <f>IF(AND(ROW()&gt;'Uusi auto'!K$21,ROW()&lt;AG$4),'Uusi auto'!K$7,0)</f>
        <v>0</v>
      </c>
      <c r="W388">
        <f t="shared" si="28"/>
        <v>0</v>
      </c>
    </row>
    <row r="389" spans="3:23" x14ac:dyDescent="0.35">
      <c r="C389">
        <f>IF(AND(ROW()&gt;'Uusi auto'!E$21,ROW()&lt;'Uusi auto'!E$23),'Uusi auto'!E$7,0)</f>
        <v>0</v>
      </c>
      <c r="E389">
        <f t="shared" si="25"/>
        <v>0</v>
      </c>
      <c r="G389" cm="1">
        <f t="array" ref="G389">IF(AND($E389&gt;11,Taulukko2[Kohde]=Aikataulu!A$1),"SKIP",Aikataulu!A389)</f>
        <v>0</v>
      </c>
      <c r="H389" cm="1">
        <f t="array" ref="H389">IF(AND($E389&gt;11,Taulukko2[Matalin prioriteetti]=Aikataulu!B$1),"SKIP",Aikataulu!B389)</f>
        <v>0</v>
      </c>
      <c r="I389" cm="1">
        <f t="array" ref="I389">IF(AND($E389&gt;11,Taulukko2[Kohde]=Aikataulu!C$1),"SKIP",Aikataulu!C389)</f>
        <v>0</v>
      </c>
      <c r="J389" cm="1">
        <f t="array" ref="J389">IF(AND($E389&gt;11,Taulukko2[Kohde]=Aikataulu!D$1),"SKIP",Aikataulu!D389)</f>
        <v>0</v>
      </c>
      <c r="K389">
        <f t="shared" si="26"/>
        <v>0</v>
      </c>
      <c r="O389">
        <f>IF(AND(ROW()&gt;'Uusi auto'!E$21,ROW()&lt;AB$4),'Uusi auto'!E$7,0)</f>
        <v>0</v>
      </c>
      <c r="Q389">
        <f t="shared" si="27"/>
        <v>0</v>
      </c>
      <c r="U389">
        <f>IF(AND(ROW()&gt;'Uusi auto'!K$21,ROW()&lt;AG$4),'Uusi auto'!K$7,0)</f>
        <v>0</v>
      </c>
      <c r="W389">
        <f t="shared" si="28"/>
        <v>0</v>
      </c>
    </row>
    <row r="390" spans="3:23" x14ac:dyDescent="0.35">
      <c r="C390">
        <f>IF(AND(ROW()&gt;'Uusi auto'!E$21,ROW()&lt;'Uusi auto'!E$23),'Uusi auto'!E$7,0)</f>
        <v>0</v>
      </c>
      <c r="E390">
        <f t="shared" si="25"/>
        <v>0</v>
      </c>
      <c r="G390" cm="1">
        <f t="array" ref="G390">IF(AND($E390&gt;11,Taulukko2[Kohde]=Aikataulu!A$1),"SKIP",Aikataulu!A390)</f>
        <v>0</v>
      </c>
      <c r="H390" cm="1">
        <f t="array" ref="H390">IF(AND($E390&gt;11,Taulukko2[Matalin prioriteetti]=Aikataulu!B$1),"SKIP",Aikataulu!B390)</f>
        <v>0</v>
      </c>
      <c r="I390" cm="1">
        <f t="array" ref="I390">IF(AND($E390&gt;11,Taulukko2[Kohde]=Aikataulu!C$1),"SKIP",Aikataulu!C390)</f>
        <v>0</v>
      </c>
      <c r="J390" cm="1">
        <f t="array" ref="J390">IF(AND($E390&gt;11,Taulukko2[Kohde]=Aikataulu!D$1),"SKIP",Aikataulu!D390)</f>
        <v>0</v>
      </c>
      <c r="K390">
        <f t="shared" si="26"/>
        <v>0</v>
      </c>
      <c r="O390">
        <f>IF(AND(ROW()&gt;'Uusi auto'!E$21,ROW()&lt;AB$4),'Uusi auto'!E$7,0)</f>
        <v>0</v>
      </c>
      <c r="Q390">
        <f t="shared" si="27"/>
        <v>0</v>
      </c>
      <c r="U390">
        <f>IF(AND(ROW()&gt;'Uusi auto'!K$21,ROW()&lt;AG$4),'Uusi auto'!K$7,0)</f>
        <v>0</v>
      </c>
      <c r="W390">
        <f t="shared" si="28"/>
        <v>0</v>
      </c>
    </row>
    <row r="391" spans="3:23" x14ac:dyDescent="0.35">
      <c r="C391">
        <f>IF(AND(ROW()&gt;'Uusi auto'!E$21,ROW()&lt;'Uusi auto'!E$23),'Uusi auto'!E$7,0)</f>
        <v>0</v>
      </c>
      <c r="E391">
        <f t="shared" si="25"/>
        <v>0</v>
      </c>
      <c r="G391" cm="1">
        <f t="array" ref="G391">IF(AND($E391&gt;11,Taulukko2[Kohde]=Aikataulu!A$1),"SKIP",Aikataulu!A391)</f>
        <v>0</v>
      </c>
      <c r="H391" cm="1">
        <f t="array" ref="H391">IF(AND($E391&gt;11,Taulukko2[Matalin prioriteetti]=Aikataulu!B$1),"SKIP",Aikataulu!B391)</f>
        <v>0</v>
      </c>
      <c r="I391" cm="1">
        <f t="array" ref="I391">IF(AND($E391&gt;11,Taulukko2[Kohde]=Aikataulu!C$1),"SKIP",Aikataulu!C391)</f>
        <v>0</v>
      </c>
      <c r="J391" cm="1">
        <f t="array" ref="J391">IF(AND($E391&gt;11,Taulukko2[Kohde]=Aikataulu!D$1),"SKIP",Aikataulu!D391)</f>
        <v>0</v>
      </c>
      <c r="K391">
        <f t="shared" si="26"/>
        <v>0</v>
      </c>
      <c r="O391">
        <f>IF(AND(ROW()&gt;'Uusi auto'!E$21,ROW()&lt;AB$4),'Uusi auto'!E$7,0)</f>
        <v>0</v>
      </c>
      <c r="Q391">
        <f t="shared" si="27"/>
        <v>0</v>
      </c>
      <c r="U391">
        <f>IF(AND(ROW()&gt;'Uusi auto'!K$21,ROW()&lt;AG$4),'Uusi auto'!K$7,0)</f>
        <v>0</v>
      </c>
      <c r="W391">
        <f t="shared" si="28"/>
        <v>0</v>
      </c>
    </row>
    <row r="392" spans="3:23" x14ac:dyDescent="0.35">
      <c r="C392">
        <f>IF(AND(ROW()&gt;'Uusi auto'!E$21,ROW()&lt;'Uusi auto'!E$23),'Uusi auto'!E$7,0)</f>
        <v>0</v>
      </c>
      <c r="E392">
        <f t="shared" si="25"/>
        <v>0</v>
      </c>
      <c r="G392" cm="1">
        <f t="array" ref="G392">IF(AND($E392&gt;11,Taulukko2[Kohde]=Aikataulu!A$1),"SKIP",Aikataulu!A392)</f>
        <v>0</v>
      </c>
      <c r="H392" cm="1">
        <f t="array" ref="H392">IF(AND($E392&gt;11,Taulukko2[Matalin prioriteetti]=Aikataulu!B$1),"SKIP",Aikataulu!B392)</f>
        <v>0</v>
      </c>
      <c r="I392" cm="1">
        <f t="array" ref="I392">IF(AND($E392&gt;11,Taulukko2[Kohde]=Aikataulu!C$1),"SKIP",Aikataulu!C392)</f>
        <v>0</v>
      </c>
      <c r="J392" cm="1">
        <f t="array" ref="J392">IF(AND($E392&gt;11,Taulukko2[Kohde]=Aikataulu!D$1),"SKIP",Aikataulu!D392)</f>
        <v>0</v>
      </c>
      <c r="K392">
        <f t="shared" si="26"/>
        <v>0</v>
      </c>
      <c r="O392">
        <f>IF(AND(ROW()&gt;'Uusi auto'!E$21,ROW()&lt;AB$4),'Uusi auto'!E$7,0)</f>
        <v>0</v>
      </c>
      <c r="Q392">
        <f t="shared" si="27"/>
        <v>0</v>
      </c>
      <c r="U392">
        <f>IF(AND(ROW()&gt;'Uusi auto'!K$21,ROW()&lt;AG$4),'Uusi auto'!K$7,0)</f>
        <v>0</v>
      </c>
      <c r="W392">
        <f t="shared" si="28"/>
        <v>0</v>
      </c>
    </row>
    <row r="393" spans="3:23" x14ac:dyDescent="0.35">
      <c r="C393">
        <f>IF(AND(ROW()&gt;'Uusi auto'!E$21,ROW()&lt;'Uusi auto'!E$23),'Uusi auto'!E$7,0)</f>
        <v>0</v>
      </c>
      <c r="E393">
        <f t="shared" si="25"/>
        <v>0</v>
      </c>
      <c r="G393" cm="1">
        <f t="array" ref="G393">IF(AND($E393&gt;11,Taulukko2[Kohde]=Aikataulu!A$1),"SKIP",Aikataulu!A393)</f>
        <v>0</v>
      </c>
      <c r="H393" cm="1">
        <f t="array" ref="H393">IF(AND($E393&gt;11,Taulukko2[Matalin prioriteetti]=Aikataulu!B$1),"SKIP",Aikataulu!B393)</f>
        <v>0</v>
      </c>
      <c r="I393" cm="1">
        <f t="array" ref="I393">IF(AND($E393&gt;11,Taulukko2[Kohde]=Aikataulu!C$1),"SKIP",Aikataulu!C393)</f>
        <v>0</v>
      </c>
      <c r="J393" cm="1">
        <f t="array" ref="J393">IF(AND($E393&gt;11,Taulukko2[Kohde]=Aikataulu!D$1),"SKIP",Aikataulu!D393)</f>
        <v>0</v>
      </c>
      <c r="K393">
        <f t="shared" si="26"/>
        <v>0</v>
      </c>
      <c r="O393">
        <f>IF(AND(ROW()&gt;'Uusi auto'!E$21,ROW()&lt;AB$4),'Uusi auto'!E$7,0)</f>
        <v>0</v>
      </c>
      <c r="Q393">
        <f t="shared" si="27"/>
        <v>0</v>
      </c>
      <c r="U393">
        <f>IF(AND(ROW()&gt;'Uusi auto'!K$21,ROW()&lt;AG$4),'Uusi auto'!K$7,0)</f>
        <v>0</v>
      </c>
      <c r="W393">
        <f t="shared" si="28"/>
        <v>0</v>
      </c>
    </row>
    <row r="394" spans="3:23" x14ac:dyDescent="0.35">
      <c r="C394">
        <f>IF(AND(ROW()&gt;'Uusi auto'!E$21,ROW()&lt;'Uusi auto'!E$23),'Uusi auto'!E$7,0)</f>
        <v>0</v>
      </c>
      <c r="E394">
        <f t="shared" si="25"/>
        <v>0</v>
      </c>
      <c r="G394" cm="1">
        <f t="array" ref="G394">IF(AND($E394&gt;11,Taulukko2[Kohde]=Aikataulu!A$1),"SKIP",Aikataulu!A394)</f>
        <v>0</v>
      </c>
      <c r="H394" cm="1">
        <f t="array" ref="H394">IF(AND($E394&gt;11,Taulukko2[Matalin prioriteetti]=Aikataulu!B$1),"SKIP",Aikataulu!B394)</f>
        <v>0</v>
      </c>
      <c r="I394" cm="1">
        <f t="array" ref="I394">IF(AND($E394&gt;11,Taulukko2[Kohde]=Aikataulu!C$1),"SKIP",Aikataulu!C394)</f>
        <v>0</v>
      </c>
      <c r="J394" cm="1">
        <f t="array" ref="J394">IF(AND($E394&gt;11,Taulukko2[Kohde]=Aikataulu!D$1),"SKIP",Aikataulu!D394)</f>
        <v>0</v>
      </c>
      <c r="K394">
        <f t="shared" si="26"/>
        <v>0</v>
      </c>
      <c r="O394">
        <f>IF(AND(ROW()&gt;'Uusi auto'!E$21,ROW()&lt;AB$4),'Uusi auto'!E$7,0)</f>
        <v>0</v>
      </c>
      <c r="Q394">
        <f t="shared" si="27"/>
        <v>0</v>
      </c>
      <c r="U394">
        <f>IF(AND(ROW()&gt;'Uusi auto'!K$21,ROW()&lt;AG$4),'Uusi auto'!K$7,0)</f>
        <v>0</v>
      </c>
      <c r="W394">
        <f t="shared" si="28"/>
        <v>0</v>
      </c>
    </row>
    <row r="395" spans="3:23" x14ac:dyDescent="0.35">
      <c r="C395">
        <f>IF(AND(ROW()&gt;'Uusi auto'!E$21,ROW()&lt;'Uusi auto'!E$23),'Uusi auto'!E$7,0)</f>
        <v>0</v>
      </c>
      <c r="E395">
        <f t="shared" si="25"/>
        <v>0</v>
      </c>
      <c r="G395" cm="1">
        <f t="array" ref="G395">IF(AND($E395&gt;11,Taulukko2[Kohde]=Aikataulu!A$1),"SKIP",Aikataulu!A395)</f>
        <v>0</v>
      </c>
      <c r="H395" cm="1">
        <f t="array" ref="H395">IF(AND($E395&gt;11,Taulukko2[Matalin prioriteetti]=Aikataulu!B$1),"SKIP",Aikataulu!B395)</f>
        <v>0</v>
      </c>
      <c r="I395" cm="1">
        <f t="array" ref="I395">IF(AND($E395&gt;11,Taulukko2[Kohde]=Aikataulu!C$1),"SKIP",Aikataulu!C395)</f>
        <v>0</v>
      </c>
      <c r="J395" cm="1">
        <f t="array" ref="J395">IF(AND($E395&gt;11,Taulukko2[Kohde]=Aikataulu!D$1),"SKIP",Aikataulu!D395)</f>
        <v>0</v>
      </c>
      <c r="K395">
        <f t="shared" si="26"/>
        <v>0</v>
      </c>
      <c r="O395">
        <f>IF(AND(ROW()&gt;'Uusi auto'!E$21,ROW()&lt;AB$4),'Uusi auto'!E$7,0)</f>
        <v>0</v>
      </c>
      <c r="Q395">
        <f t="shared" si="27"/>
        <v>0</v>
      </c>
      <c r="U395">
        <f>IF(AND(ROW()&gt;'Uusi auto'!K$21,ROW()&lt;AG$4),'Uusi auto'!K$7,0)</f>
        <v>0</v>
      </c>
      <c r="W395">
        <f t="shared" si="28"/>
        <v>0</v>
      </c>
    </row>
    <row r="396" spans="3:23" x14ac:dyDescent="0.35">
      <c r="C396">
        <f>IF(AND(ROW()&gt;'Uusi auto'!E$21,ROW()&lt;'Uusi auto'!E$23),'Uusi auto'!E$7,0)</f>
        <v>0</v>
      </c>
      <c r="E396">
        <f t="shared" si="25"/>
        <v>0</v>
      </c>
      <c r="G396" cm="1">
        <f t="array" ref="G396">IF(AND($E396&gt;11,Taulukko2[Kohde]=Aikataulu!A$1),"SKIP",Aikataulu!A396)</f>
        <v>0</v>
      </c>
      <c r="H396" cm="1">
        <f t="array" ref="H396">IF(AND($E396&gt;11,Taulukko2[Matalin prioriteetti]=Aikataulu!B$1),"SKIP",Aikataulu!B396)</f>
        <v>0</v>
      </c>
      <c r="I396" cm="1">
        <f t="array" ref="I396">IF(AND($E396&gt;11,Taulukko2[Kohde]=Aikataulu!C$1),"SKIP",Aikataulu!C396)</f>
        <v>0</v>
      </c>
      <c r="J396" cm="1">
        <f t="array" ref="J396">IF(AND($E396&gt;11,Taulukko2[Kohde]=Aikataulu!D$1),"SKIP",Aikataulu!D396)</f>
        <v>0</v>
      </c>
      <c r="K396">
        <f t="shared" si="26"/>
        <v>0</v>
      </c>
      <c r="O396">
        <f>IF(AND(ROW()&gt;'Uusi auto'!E$21,ROW()&lt;AB$4),'Uusi auto'!E$7,0)</f>
        <v>0</v>
      </c>
      <c r="Q396">
        <f t="shared" si="27"/>
        <v>0</v>
      </c>
      <c r="U396">
        <f>IF(AND(ROW()&gt;'Uusi auto'!K$21,ROW()&lt;AG$4),'Uusi auto'!K$7,0)</f>
        <v>0</v>
      </c>
      <c r="W396">
        <f t="shared" si="28"/>
        <v>0</v>
      </c>
    </row>
    <row r="397" spans="3:23" x14ac:dyDescent="0.35">
      <c r="C397">
        <f>IF(AND(ROW()&gt;'Uusi auto'!E$21,ROW()&lt;'Uusi auto'!E$23),'Uusi auto'!E$7,0)</f>
        <v>0</v>
      </c>
      <c r="E397">
        <f t="shared" si="25"/>
        <v>0</v>
      </c>
      <c r="G397" cm="1">
        <f t="array" ref="G397">IF(AND($E397&gt;11,Taulukko2[Kohde]=Aikataulu!A$1),"SKIP",Aikataulu!A397)</f>
        <v>0</v>
      </c>
      <c r="H397" cm="1">
        <f t="array" ref="H397">IF(AND($E397&gt;11,Taulukko2[Matalin prioriteetti]=Aikataulu!B$1),"SKIP",Aikataulu!B397)</f>
        <v>0</v>
      </c>
      <c r="I397" cm="1">
        <f t="array" ref="I397">IF(AND($E397&gt;11,Taulukko2[Kohde]=Aikataulu!C$1),"SKIP",Aikataulu!C397)</f>
        <v>0</v>
      </c>
      <c r="J397" cm="1">
        <f t="array" ref="J397">IF(AND($E397&gt;11,Taulukko2[Kohde]=Aikataulu!D$1),"SKIP",Aikataulu!D397)</f>
        <v>0</v>
      </c>
      <c r="K397">
        <f t="shared" si="26"/>
        <v>0</v>
      </c>
      <c r="O397">
        <f>IF(AND(ROW()&gt;'Uusi auto'!E$21,ROW()&lt;AB$4),'Uusi auto'!E$7,0)</f>
        <v>0</v>
      </c>
      <c r="Q397">
        <f t="shared" si="27"/>
        <v>0</v>
      </c>
      <c r="U397">
        <f>IF(AND(ROW()&gt;'Uusi auto'!K$21,ROW()&lt;AG$4),'Uusi auto'!K$7,0)</f>
        <v>0</v>
      </c>
      <c r="W397">
        <f t="shared" si="28"/>
        <v>0</v>
      </c>
    </row>
    <row r="398" spans="3:23" x14ac:dyDescent="0.35">
      <c r="C398">
        <f>IF(AND(ROW()&gt;'Uusi auto'!E$21,ROW()&lt;'Uusi auto'!E$23),'Uusi auto'!E$7,0)</f>
        <v>0</v>
      </c>
      <c r="E398">
        <f t="shared" si="25"/>
        <v>0</v>
      </c>
      <c r="G398" cm="1">
        <f t="array" ref="G398">IF(AND($E398&gt;11,Taulukko2[Kohde]=Aikataulu!A$1),"SKIP",Aikataulu!A398)</f>
        <v>0</v>
      </c>
      <c r="H398" cm="1">
        <f t="array" ref="H398">IF(AND($E398&gt;11,Taulukko2[Matalin prioriteetti]=Aikataulu!B$1),"SKIP",Aikataulu!B398)</f>
        <v>0</v>
      </c>
      <c r="I398" cm="1">
        <f t="array" ref="I398">IF(AND($E398&gt;11,Taulukko2[Kohde]=Aikataulu!C$1),"SKIP",Aikataulu!C398)</f>
        <v>0</v>
      </c>
      <c r="J398" cm="1">
        <f t="array" ref="J398">IF(AND($E398&gt;11,Taulukko2[Kohde]=Aikataulu!D$1),"SKIP",Aikataulu!D398)</f>
        <v>0</v>
      </c>
      <c r="K398">
        <f t="shared" si="26"/>
        <v>0</v>
      </c>
      <c r="O398">
        <f>IF(AND(ROW()&gt;'Uusi auto'!E$21,ROW()&lt;AB$4),'Uusi auto'!E$7,0)</f>
        <v>0</v>
      </c>
      <c r="Q398">
        <f t="shared" si="27"/>
        <v>0</v>
      </c>
      <c r="U398">
        <f>IF(AND(ROW()&gt;'Uusi auto'!K$21,ROW()&lt;AG$4),'Uusi auto'!K$7,0)</f>
        <v>0</v>
      </c>
      <c r="W398">
        <f t="shared" si="28"/>
        <v>0</v>
      </c>
    </row>
    <row r="399" spans="3:23" x14ac:dyDescent="0.35">
      <c r="C399">
        <f>IF(AND(ROW()&gt;'Uusi auto'!E$21,ROW()&lt;'Uusi auto'!E$23),'Uusi auto'!E$7,0)</f>
        <v>0</v>
      </c>
      <c r="E399">
        <f t="shared" si="25"/>
        <v>0</v>
      </c>
      <c r="G399" cm="1">
        <f t="array" ref="G399">IF(AND($E399&gt;11,Taulukko2[Kohde]=Aikataulu!A$1),"SKIP",Aikataulu!A399)</f>
        <v>0</v>
      </c>
      <c r="H399" cm="1">
        <f t="array" ref="H399">IF(AND($E399&gt;11,Taulukko2[Matalin prioriteetti]=Aikataulu!B$1),"SKIP",Aikataulu!B399)</f>
        <v>0</v>
      </c>
      <c r="I399" cm="1">
        <f t="array" ref="I399">IF(AND($E399&gt;11,Taulukko2[Kohde]=Aikataulu!C$1),"SKIP",Aikataulu!C399)</f>
        <v>0</v>
      </c>
      <c r="J399" cm="1">
        <f t="array" ref="J399">IF(AND($E399&gt;11,Taulukko2[Kohde]=Aikataulu!D$1),"SKIP",Aikataulu!D399)</f>
        <v>0</v>
      </c>
      <c r="K399">
        <f t="shared" si="26"/>
        <v>0</v>
      </c>
      <c r="O399">
        <f>IF(AND(ROW()&gt;'Uusi auto'!E$21,ROW()&lt;AB$4),'Uusi auto'!E$7,0)</f>
        <v>0</v>
      </c>
      <c r="Q399">
        <f t="shared" si="27"/>
        <v>0</v>
      </c>
      <c r="U399">
        <f>IF(AND(ROW()&gt;'Uusi auto'!K$21,ROW()&lt;AG$4),'Uusi auto'!K$7,0)</f>
        <v>0</v>
      </c>
      <c r="W399">
        <f t="shared" si="28"/>
        <v>0</v>
      </c>
    </row>
    <row r="400" spans="3:23" x14ac:dyDescent="0.35">
      <c r="C400">
        <f>IF(AND(ROW()&gt;'Uusi auto'!E$21,ROW()&lt;'Uusi auto'!E$23),'Uusi auto'!E$7,0)</f>
        <v>0</v>
      </c>
      <c r="E400">
        <f t="shared" si="25"/>
        <v>0</v>
      </c>
      <c r="G400" cm="1">
        <f t="array" ref="G400">IF(AND($E400&gt;11,Taulukko2[Kohde]=Aikataulu!A$1),"SKIP",Aikataulu!A400)</f>
        <v>0</v>
      </c>
      <c r="H400" cm="1">
        <f t="array" ref="H400">IF(AND($E400&gt;11,Taulukko2[Matalin prioriteetti]=Aikataulu!B$1),"SKIP",Aikataulu!B400)</f>
        <v>0</v>
      </c>
      <c r="I400" cm="1">
        <f t="array" ref="I400">IF(AND($E400&gt;11,Taulukko2[Kohde]=Aikataulu!C$1),"SKIP",Aikataulu!C400)</f>
        <v>0</v>
      </c>
      <c r="J400" cm="1">
        <f t="array" ref="J400">IF(AND($E400&gt;11,Taulukko2[Kohde]=Aikataulu!D$1),"SKIP",Aikataulu!D400)</f>
        <v>0</v>
      </c>
      <c r="K400">
        <f t="shared" si="26"/>
        <v>0</v>
      </c>
      <c r="O400">
        <f>IF(AND(ROW()&gt;'Uusi auto'!E$21,ROW()&lt;AB$4),'Uusi auto'!E$7,0)</f>
        <v>0</v>
      </c>
      <c r="Q400">
        <f t="shared" si="27"/>
        <v>0</v>
      </c>
      <c r="U400">
        <f>IF(AND(ROW()&gt;'Uusi auto'!K$21,ROW()&lt;AG$4),'Uusi auto'!K$7,0)</f>
        <v>0</v>
      </c>
      <c r="W400">
        <f t="shared" si="28"/>
        <v>0</v>
      </c>
    </row>
    <row r="401" spans="3:23" x14ac:dyDescent="0.35">
      <c r="C401">
        <f>IF(AND(ROW()&gt;'Uusi auto'!E$21,ROW()&lt;'Uusi auto'!E$23),'Uusi auto'!E$7,0)</f>
        <v>0</v>
      </c>
      <c r="E401">
        <f t="shared" si="25"/>
        <v>0</v>
      </c>
      <c r="G401" cm="1">
        <f t="array" ref="G401">IF(AND($E401&gt;11,Taulukko2[Kohde]=Aikataulu!A$1),"SKIP",Aikataulu!A401)</f>
        <v>0</v>
      </c>
      <c r="H401" cm="1">
        <f t="array" ref="H401">IF(AND($E401&gt;11,Taulukko2[Matalin prioriteetti]=Aikataulu!B$1),"SKIP",Aikataulu!B401)</f>
        <v>0</v>
      </c>
      <c r="I401" cm="1">
        <f t="array" ref="I401">IF(AND($E401&gt;11,Taulukko2[Kohde]=Aikataulu!C$1),"SKIP",Aikataulu!C401)</f>
        <v>0</v>
      </c>
      <c r="J401" cm="1">
        <f t="array" ref="J401">IF(AND($E401&gt;11,Taulukko2[Kohde]=Aikataulu!D$1),"SKIP",Aikataulu!D401)</f>
        <v>0</v>
      </c>
      <c r="K401">
        <f t="shared" si="26"/>
        <v>0</v>
      </c>
      <c r="O401">
        <f>IF(AND(ROW()&gt;'Uusi auto'!E$21,ROW()&lt;AB$4),'Uusi auto'!E$7,0)</f>
        <v>0</v>
      </c>
      <c r="Q401">
        <f t="shared" si="27"/>
        <v>0</v>
      </c>
      <c r="U401">
        <f>IF(AND(ROW()&gt;'Uusi auto'!K$21,ROW()&lt;AG$4),'Uusi auto'!K$7,0)</f>
        <v>0</v>
      </c>
      <c r="W401">
        <f t="shared" si="28"/>
        <v>0</v>
      </c>
    </row>
    <row r="402" spans="3:23" x14ac:dyDescent="0.35">
      <c r="C402">
        <f>IF(AND(ROW()&gt;'Uusi auto'!E$21,ROW()&lt;'Uusi auto'!E$23),'Uusi auto'!E$7,0)</f>
        <v>0</v>
      </c>
      <c r="E402">
        <f t="shared" si="25"/>
        <v>0</v>
      </c>
      <c r="G402" cm="1">
        <f t="array" ref="G402">IF(AND($E402&gt;11,Taulukko2[Kohde]=Aikataulu!A$1),"SKIP",Aikataulu!A402)</f>
        <v>0</v>
      </c>
      <c r="H402" cm="1">
        <f t="array" ref="H402">IF(AND($E402&gt;11,Taulukko2[Matalin prioriteetti]=Aikataulu!B$1),"SKIP",Aikataulu!B402)</f>
        <v>0</v>
      </c>
      <c r="I402" cm="1">
        <f t="array" ref="I402">IF(AND($E402&gt;11,Taulukko2[Kohde]=Aikataulu!C$1),"SKIP",Aikataulu!C402)</f>
        <v>0</v>
      </c>
      <c r="J402" cm="1">
        <f t="array" ref="J402">IF(AND($E402&gt;11,Taulukko2[Kohde]=Aikataulu!D$1),"SKIP",Aikataulu!D402)</f>
        <v>0</v>
      </c>
      <c r="K402">
        <f t="shared" si="26"/>
        <v>0</v>
      </c>
      <c r="O402">
        <f>IF(AND(ROW()&gt;'Uusi auto'!E$21,ROW()&lt;AB$4),'Uusi auto'!E$7,0)</f>
        <v>0</v>
      </c>
      <c r="Q402">
        <f t="shared" si="27"/>
        <v>0</v>
      </c>
      <c r="U402">
        <f>IF(AND(ROW()&gt;'Uusi auto'!K$21,ROW()&lt;AG$4),'Uusi auto'!K$7,0)</f>
        <v>0</v>
      </c>
      <c r="W402">
        <f t="shared" si="28"/>
        <v>0</v>
      </c>
    </row>
    <row r="403" spans="3:23" x14ac:dyDescent="0.35">
      <c r="C403">
        <f>IF(AND(ROW()&gt;'Uusi auto'!E$21,ROW()&lt;'Uusi auto'!E$23),'Uusi auto'!E$7,0)</f>
        <v>0</v>
      </c>
      <c r="E403">
        <f t="shared" si="25"/>
        <v>0</v>
      </c>
      <c r="G403" cm="1">
        <f t="array" ref="G403">IF(AND($E403&gt;11,Taulukko2[Kohde]=Aikataulu!A$1),"SKIP",Aikataulu!A403)</f>
        <v>0</v>
      </c>
      <c r="H403" cm="1">
        <f t="array" ref="H403">IF(AND($E403&gt;11,Taulukko2[Matalin prioriteetti]=Aikataulu!B$1),"SKIP",Aikataulu!B403)</f>
        <v>0</v>
      </c>
      <c r="I403" cm="1">
        <f t="array" ref="I403">IF(AND($E403&gt;11,Taulukko2[Kohde]=Aikataulu!C$1),"SKIP",Aikataulu!C403)</f>
        <v>0</v>
      </c>
      <c r="J403" cm="1">
        <f t="array" ref="J403">IF(AND($E403&gt;11,Taulukko2[Kohde]=Aikataulu!D$1),"SKIP",Aikataulu!D403)</f>
        <v>0</v>
      </c>
      <c r="K403">
        <f t="shared" si="26"/>
        <v>0</v>
      </c>
      <c r="O403">
        <f>IF(AND(ROW()&gt;'Uusi auto'!E$21,ROW()&lt;AB$4),'Uusi auto'!E$7,0)</f>
        <v>0</v>
      </c>
      <c r="Q403">
        <f t="shared" si="27"/>
        <v>0</v>
      </c>
      <c r="U403">
        <f>IF(AND(ROW()&gt;'Uusi auto'!K$21,ROW()&lt;AG$4),'Uusi auto'!K$7,0)</f>
        <v>0</v>
      </c>
      <c r="W403">
        <f t="shared" si="28"/>
        <v>0</v>
      </c>
    </row>
    <row r="404" spans="3:23" x14ac:dyDescent="0.35">
      <c r="C404">
        <f>IF(AND(ROW()&gt;'Uusi auto'!E$21,ROW()&lt;'Uusi auto'!E$23),'Uusi auto'!E$7,0)</f>
        <v>0</v>
      </c>
      <c r="E404">
        <f t="shared" si="25"/>
        <v>0</v>
      </c>
      <c r="G404" cm="1">
        <f t="array" ref="G404">IF(AND($E404&gt;11,Taulukko2[Kohde]=Aikataulu!A$1),"SKIP",Aikataulu!A404)</f>
        <v>0</v>
      </c>
      <c r="H404" cm="1">
        <f t="array" ref="H404">IF(AND($E404&gt;11,Taulukko2[Matalin prioriteetti]=Aikataulu!B$1),"SKIP",Aikataulu!B404)</f>
        <v>0</v>
      </c>
      <c r="I404" cm="1">
        <f t="array" ref="I404">IF(AND($E404&gt;11,Taulukko2[Kohde]=Aikataulu!C$1),"SKIP",Aikataulu!C404)</f>
        <v>0</v>
      </c>
      <c r="J404" cm="1">
        <f t="array" ref="J404">IF(AND($E404&gt;11,Taulukko2[Kohde]=Aikataulu!D$1),"SKIP",Aikataulu!D404)</f>
        <v>0</v>
      </c>
      <c r="K404">
        <f t="shared" si="26"/>
        <v>0</v>
      </c>
      <c r="O404">
        <f>IF(AND(ROW()&gt;'Uusi auto'!E$21,ROW()&lt;AB$4),'Uusi auto'!E$7,0)</f>
        <v>0</v>
      </c>
      <c r="Q404">
        <f t="shared" si="27"/>
        <v>0</v>
      </c>
      <c r="U404">
        <f>IF(AND(ROW()&gt;'Uusi auto'!K$21,ROW()&lt;AG$4),'Uusi auto'!K$7,0)</f>
        <v>0</v>
      </c>
      <c r="W404">
        <f t="shared" si="28"/>
        <v>0</v>
      </c>
    </row>
    <row r="405" spans="3:23" x14ac:dyDescent="0.35">
      <c r="C405">
        <f>IF(AND(ROW()&gt;'Uusi auto'!E$21,ROW()&lt;'Uusi auto'!E$23),'Uusi auto'!E$7,0)</f>
        <v>0</v>
      </c>
      <c r="E405">
        <f t="shared" si="25"/>
        <v>0</v>
      </c>
      <c r="G405" cm="1">
        <f t="array" ref="G405">IF(AND($E405&gt;11,Taulukko2[Kohde]=Aikataulu!A$1),"SKIP",Aikataulu!A405)</f>
        <v>0</v>
      </c>
      <c r="H405" cm="1">
        <f t="array" ref="H405">IF(AND($E405&gt;11,Taulukko2[Matalin prioriteetti]=Aikataulu!B$1),"SKIP",Aikataulu!B405)</f>
        <v>0</v>
      </c>
      <c r="I405" cm="1">
        <f t="array" ref="I405">IF(AND($E405&gt;11,Taulukko2[Kohde]=Aikataulu!C$1),"SKIP",Aikataulu!C405)</f>
        <v>0</v>
      </c>
      <c r="J405" cm="1">
        <f t="array" ref="J405">IF(AND($E405&gt;11,Taulukko2[Kohde]=Aikataulu!D$1),"SKIP",Aikataulu!D405)</f>
        <v>0</v>
      </c>
      <c r="K405">
        <f t="shared" si="26"/>
        <v>0</v>
      </c>
      <c r="O405">
        <f>IF(AND(ROW()&gt;'Uusi auto'!E$21,ROW()&lt;AB$4),'Uusi auto'!E$7,0)</f>
        <v>0</v>
      </c>
      <c r="Q405">
        <f t="shared" si="27"/>
        <v>0</v>
      </c>
      <c r="U405">
        <f>IF(AND(ROW()&gt;'Uusi auto'!K$21,ROW()&lt;AG$4),'Uusi auto'!K$7,0)</f>
        <v>0</v>
      </c>
      <c r="W405">
        <f t="shared" si="28"/>
        <v>0</v>
      </c>
    </row>
    <row r="406" spans="3:23" x14ac:dyDescent="0.35">
      <c r="C406">
        <f>IF(AND(ROW()&gt;'Uusi auto'!E$21,ROW()&lt;'Uusi auto'!E$23),'Uusi auto'!E$7,0)</f>
        <v>0</v>
      </c>
      <c r="E406">
        <f t="shared" si="25"/>
        <v>0</v>
      </c>
      <c r="G406" cm="1">
        <f t="array" ref="G406">IF(AND($E406&gt;11,Taulukko2[Kohde]=Aikataulu!A$1),"SKIP",Aikataulu!A406)</f>
        <v>0</v>
      </c>
      <c r="H406" cm="1">
        <f t="array" ref="H406">IF(AND($E406&gt;11,Taulukko2[Matalin prioriteetti]=Aikataulu!B$1),"SKIP",Aikataulu!B406)</f>
        <v>0</v>
      </c>
      <c r="I406" cm="1">
        <f t="array" ref="I406">IF(AND($E406&gt;11,Taulukko2[Kohde]=Aikataulu!C$1),"SKIP",Aikataulu!C406)</f>
        <v>0</v>
      </c>
      <c r="J406" cm="1">
        <f t="array" ref="J406">IF(AND($E406&gt;11,Taulukko2[Kohde]=Aikataulu!D$1),"SKIP",Aikataulu!D406)</f>
        <v>0</v>
      </c>
      <c r="K406">
        <f t="shared" si="26"/>
        <v>0</v>
      </c>
      <c r="O406">
        <f>IF(AND(ROW()&gt;'Uusi auto'!E$21,ROW()&lt;AB$4),'Uusi auto'!E$7,0)</f>
        <v>0</v>
      </c>
      <c r="Q406">
        <f t="shared" si="27"/>
        <v>0</v>
      </c>
      <c r="U406">
        <f>IF(AND(ROW()&gt;'Uusi auto'!K$21,ROW()&lt;AG$4),'Uusi auto'!K$7,0)</f>
        <v>0</v>
      </c>
      <c r="W406">
        <f t="shared" si="28"/>
        <v>0</v>
      </c>
    </row>
    <row r="407" spans="3:23" x14ac:dyDescent="0.35">
      <c r="C407">
        <f>IF(AND(ROW()&gt;'Uusi auto'!E$21,ROW()&lt;'Uusi auto'!E$23),'Uusi auto'!E$7,0)</f>
        <v>0</v>
      </c>
      <c r="E407">
        <f t="shared" si="25"/>
        <v>0</v>
      </c>
      <c r="G407" cm="1">
        <f t="array" ref="G407">IF(AND($E407&gt;11,Taulukko2[Kohde]=Aikataulu!A$1),"SKIP",Aikataulu!A407)</f>
        <v>0</v>
      </c>
      <c r="H407" cm="1">
        <f t="array" ref="H407">IF(AND($E407&gt;11,Taulukko2[Matalin prioriteetti]=Aikataulu!B$1),"SKIP",Aikataulu!B407)</f>
        <v>0</v>
      </c>
      <c r="I407" cm="1">
        <f t="array" ref="I407">IF(AND($E407&gt;11,Taulukko2[Kohde]=Aikataulu!C$1),"SKIP",Aikataulu!C407)</f>
        <v>0</v>
      </c>
      <c r="J407" cm="1">
        <f t="array" ref="J407">IF(AND($E407&gt;11,Taulukko2[Kohde]=Aikataulu!D$1),"SKIP",Aikataulu!D407)</f>
        <v>0</v>
      </c>
      <c r="K407">
        <f t="shared" si="26"/>
        <v>0</v>
      </c>
      <c r="O407">
        <f>IF(AND(ROW()&gt;'Uusi auto'!E$21,ROW()&lt;AB$4),'Uusi auto'!E$7,0)</f>
        <v>0</v>
      </c>
      <c r="Q407">
        <f t="shared" si="27"/>
        <v>0</v>
      </c>
      <c r="U407">
        <f>IF(AND(ROW()&gt;'Uusi auto'!K$21,ROW()&lt;AG$4),'Uusi auto'!K$7,0)</f>
        <v>0</v>
      </c>
      <c r="W407">
        <f t="shared" si="28"/>
        <v>0</v>
      </c>
    </row>
    <row r="408" spans="3:23" x14ac:dyDescent="0.35">
      <c r="C408">
        <f>IF(AND(ROW()&gt;'Uusi auto'!E$21,ROW()&lt;'Uusi auto'!E$23),'Uusi auto'!E$7,0)</f>
        <v>0</v>
      </c>
      <c r="E408">
        <f t="shared" si="25"/>
        <v>0</v>
      </c>
      <c r="G408" cm="1">
        <f t="array" ref="G408">IF(AND($E408&gt;11,Taulukko2[Kohde]=Aikataulu!A$1),"SKIP",Aikataulu!A408)</f>
        <v>0</v>
      </c>
      <c r="H408" cm="1">
        <f t="array" ref="H408">IF(AND($E408&gt;11,Taulukko2[Matalin prioriteetti]=Aikataulu!B$1),"SKIP",Aikataulu!B408)</f>
        <v>0</v>
      </c>
      <c r="I408" cm="1">
        <f t="array" ref="I408">IF(AND($E408&gt;11,Taulukko2[Kohde]=Aikataulu!C$1),"SKIP",Aikataulu!C408)</f>
        <v>0</v>
      </c>
      <c r="J408" cm="1">
        <f t="array" ref="J408">IF(AND($E408&gt;11,Taulukko2[Kohde]=Aikataulu!D$1),"SKIP",Aikataulu!D408)</f>
        <v>0</v>
      </c>
      <c r="K408">
        <f t="shared" si="26"/>
        <v>0</v>
      </c>
      <c r="O408">
        <f>IF(AND(ROW()&gt;'Uusi auto'!E$21,ROW()&lt;AB$4),'Uusi auto'!E$7,0)</f>
        <v>0</v>
      </c>
      <c r="Q408">
        <f t="shared" si="27"/>
        <v>0</v>
      </c>
      <c r="U408">
        <f>IF(AND(ROW()&gt;'Uusi auto'!K$21,ROW()&lt;AG$4),'Uusi auto'!K$7,0)</f>
        <v>0</v>
      </c>
      <c r="W408">
        <f t="shared" si="28"/>
        <v>0</v>
      </c>
    </row>
    <row r="409" spans="3:23" x14ac:dyDescent="0.35">
      <c r="C409">
        <f>IF(AND(ROW()&gt;'Uusi auto'!E$21,ROW()&lt;'Uusi auto'!E$23),'Uusi auto'!E$7,0)</f>
        <v>0</v>
      </c>
      <c r="E409">
        <f t="shared" si="25"/>
        <v>0</v>
      </c>
      <c r="G409" cm="1">
        <f t="array" ref="G409">IF(AND($E409&gt;11,Taulukko2[Kohde]=Aikataulu!A$1),"SKIP",Aikataulu!A409)</f>
        <v>0</v>
      </c>
      <c r="H409" cm="1">
        <f t="array" ref="H409">IF(AND($E409&gt;11,Taulukko2[Matalin prioriteetti]=Aikataulu!B$1),"SKIP",Aikataulu!B409)</f>
        <v>0</v>
      </c>
      <c r="I409" cm="1">
        <f t="array" ref="I409">IF(AND($E409&gt;11,Taulukko2[Kohde]=Aikataulu!C$1),"SKIP",Aikataulu!C409)</f>
        <v>0</v>
      </c>
      <c r="J409" cm="1">
        <f t="array" ref="J409">IF(AND($E409&gt;11,Taulukko2[Kohde]=Aikataulu!D$1),"SKIP",Aikataulu!D409)</f>
        <v>0</v>
      </c>
      <c r="K409">
        <f t="shared" si="26"/>
        <v>0</v>
      </c>
      <c r="O409">
        <f>IF(AND(ROW()&gt;'Uusi auto'!E$21,ROW()&lt;AB$4),'Uusi auto'!E$7,0)</f>
        <v>0</v>
      </c>
      <c r="Q409">
        <f t="shared" si="27"/>
        <v>0</v>
      </c>
      <c r="U409">
        <f>IF(AND(ROW()&gt;'Uusi auto'!K$21,ROW()&lt;AG$4),'Uusi auto'!K$7,0)</f>
        <v>0</v>
      </c>
      <c r="W409">
        <f t="shared" si="28"/>
        <v>0</v>
      </c>
    </row>
    <row r="410" spans="3:23" x14ac:dyDescent="0.35">
      <c r="C410">
        <f>IF(AND(ROW()&gt;'Uusi auto'!E$21,ROW()&lt;'Uusi auto'!E$23),'Uusi auto'!E$7,0)</f>
        <v>0</v>
      </c>
      <c r="E410">
        <f t="shared" si="25"/>
        <v>0</v>
      </c>
      <c r="G410" cm="1">
        <f t="array" ref="G410">IF(AND($E410&gt;11,Taulukko2[Kohde]=Aikataulu!A$1),"SKIP",Aikataulu!A410)</f>
        <v>0</v>
      </c>
      <c r="H410" cm="1">
        <f t="array" ref="H410">IF(AND($E410&gt;11,Taulukko2[Matalin prioriteetti]=Aikataulu!B$1),"SKIP",Aikataulu!B410)</f>
        <v>0</v>
      </c>
      <c r="I410" cm="1">
        <f t="array" ref="I410">IF(AND($E410&gt;11,Taulukko2[Kohde]=Aikataulu!C$1),"SKIP",Aikataulu!C410)</f>
        <v>0</v>
      </c>
      <c r="J410" cm="1">
        <f t="array" ref="J410">IF(AND($E410&gt;11,Taulukko2[Kohde]=Aikataulu!D$1),"SKIP",Aikataulu!D410)</f>
        <v>0</v>
      </c>
      <c r="K410">
        <f t="shared" si="26"/>
        <v>0</v>
      </c>
      <c r="O410">
        <f>IF(AND(ROW()&gt;'Uusi auto'!E$21,ROW()&lt;AB$4),'Uusi auto'!E$7,0)</f>
        <v>0</v>
      </c>
      <c r="Q410">
        <f t="shared" si="27"/>
        <v>0</v>
      </c>
      <c r="U410">
        <f>IF(AND(ROW()&gt;'Uusi auto'!K$21,ROW()&lt;AG$4),'Uusi auto'!K$7,0)</f>
        <v>0</v>
      </c>
      <c r="W410">
        <f t="shared" si="28"/>
        <v>0</v>
      </c>
    </row>
    <row r="411" spans="3:23" x14ac:dyDescent="0.35">
      <c r="C411">
        <f>IF(AND(ROW()&gt;'Uusi auto'!E$21,ROW()&lt;'Uusi auto'!E$23),'Uusi auto'!E$7,0)</f>
        <v>0</v>
      </c>
      <c r="E411">
        <f t="shared" si="25"/>
        <v>0</v>
      </c>
      <c r="G411" cm="1">
        <f t="array" ref="G411">IF(AND($E411&gt;11,Taulukko2[Kohde]=Aikataulu!A$1),"SKIP",Aikataulu!A411)</f>
        <v>0</v>
      </c>
      <c r="H411" cm="1">
        <f t="array" ref="H411">IF(AND($E411&gt;11,Taulukko2[Matalin prioriteetti]=Aikataulu!B$1),"SKIP",Aikataulu!B411)</f>
        <v>0</v>
      </c>
      <c r="I411" cm="1">
        <f t="array" ref="I411">IF(AND($E411&gt;11,Taulukko2[Kohde]=Aikataulu!C$1),"SKIP",Aikataulu!C411)</f>
        <v>0</v>
      </c>
      <c r="J411" cm="1">
        <f t="array" ref="J411">IF(AND($E411&gt;11,Taulukko2[Kohde]=Aikataulu!D$1),"SKIP",Aikataulu!D411)</f>
        <v>0</v>
      </c>
      <c r="K411">
        <f t="shared" si="26"/>
        <v>0</v>
      </c>
      <c r="O411">
        <f>IF(AND(ROW()&gt;'Uusi auto'!E$21,ROW()&lt;AB$4),'Uusi auto'!E$7,0)</f>
        <v>0</v>
      </c>
      <c r="Q411">
        <f t="shared" si="27"/>
        <v>0</v>
      </c>
      <c r="U411">
        <f>IF(AND(ROW()&gt;'Uusi auto'!K$21,ROW()&lt;AG$4),'Uusi auto'!K$7,0)</f>
        <v>0</v>
      </c>
      <c r="W411">
        <f t="shared" si="28"/>
        <v>0</v>
      </c>
    </row>
    <row r="412" spans="3:23" x14ac:dyDescent="0.35">
      <c r="C412">
        <f>IF(AND(ROW()&gt;'Uusi auto'!E$21,ROW()&lt;'Uusi auto'!E$23),'Uusi auto'!E$7,0)</f>
        <v>0</v>
      </c>
      <c r="E412">
        <f t="shared" si="25"/>
        <v>0</v>
      </c>
      <c r="G412" cm="1">
        <f t="array" ref="G412">IF(AND($E412&gt;11,Taulukko2[Kohde]=Aikataulu!A$1),"SKIP",Aikataulu!A412)</f>
        <v>0</v>
      </c>
      <c r="H412" cm="1">
        <f t="array" ref="H412">IF(AND($E412&gt;11,Taulukko2[Matalin prioriteetti]=Aikataulu!B$1),"SKIP",Aikataulu!B412)</f>
        <v>0</v>
      </c>
      <c r="I412" cm="1">
        <f t="array" ref="I412">IF(AND($E412&gt;11,Taulukko2[Kohde]=Aikataulu!C$1),"SKIP",Aikataulu!C412)</f>
        <v>0</v>
      </c>
      <c r="J412" cm="1">
        <f t="array" ref="J412">IF(AND($E412&gt;11,Taulukko2[Kohde]=Aikataulu!D$1),"SKIP",Aikataulu!D412)</f>
        <v>0</v>
      </c>
      <c r="K412">
        <f t="shared" si="26"/>
        <v>0</v>
      </c>
      <c r="O412">
        <f>IF(AND(ROW()&gt;'Uusi auto'!E$21,ROW()&lt;AB$4),'Uusi auto'!E$7,0)</f>
        <v>0</v>
      </c>
      <c r="Q412">
        <f t="shared" si="27"/>
        <v>0</v>
      </c>
      <c r="U412">
        <f>IF(AND(ROW()&gt;'Uusi auto'!K$21,ROW()&lt;AG$4),'Uusi auto'!K$7,0)</f>
        <v>0</v>
      </c>
      <c r="W412">
        <f t="shared" si="28"/>
        <v>0</v>
      </c>
    </row>
    <row r="413" spans="3:23" x14ac:dyDescent="0.35">
      <c r="C413">
        <f>IF(AND(ROW()&gt;'Uusi auto'!E$21,ROW()&lt;'Uusi auto'!E$23),'Uusi auto'!E$7,0)</f>
        <v>0</v>
      </c>
      <c r="E413">
        <f t="shared" si="25"/>
        <v>0</v>
      </c>
      <c r="G413" cm="1">
        <f t="array" ref="G413">IF(AND($E413&gt;11,Taulukko2[Kohde]=Aikataulu!A$1),"SKIP",Aikataulu!A413)</f>
        <v>0</v>
      </c>
      <c r="H413" cm="1">
        <f t="array" ref="H413">IF(AND($E413&gt;11,Taulukko2[Matalin prioriteetti]=Aikataulu!B$1),"SKIP",Aikataulu!B413)</f>
        <v>0</v>
      </c>
      <c r="I413" cm="1">
        <f t="array" ref="I413">IF(AND($E413&gt;11,Taulukko2[Kohde]=Aikataulu!C$1),"SKIP",Aikataulu!C413)</f>
        <v>0</v>
      </c>
      <c r="J413" cm="1">
        <f t="array" ref="J413">IF(AND($E413&gt;11,Taulukko2[Kohde]=Aikataulu!D$1),"SKIP",Aikataulu!D413)</f>
        <v>0</v>
      </c>
      <c r="K413">
        <f t="shared" si="26"/>
        <v>0</v>
      </c>
      <c r="O413">
        <f>IF(AND(ROW()&gt;'Uusi auto'!E$21,ROW()&lt;AB$4),'Uusi auto'!E$7,0)</f>
        <v>0</v>
      </c>
      <c r="Q413">
        <f t="shared" si="27"/>
        <v>0</v>
      </c>
      <c r="U413">
        <f>IF(AND(ROW()&gt;'Uusi auto'!K$21,ROW()&lt;AG$4),'Uusi auto'!K$7,0)</f>
        <v>0</v>
      </c>
      <c r="W413">
        <f t="shared" si="28"/>
        <v>0</v>
      </c>
    </row>
    <row r="414" spans="3:23" x14ac:dyDescent="0.35">
      <c r="C414">
        <f>IF(AND(ROW()&gt;'Uusi auto'!E$21,ROW()&lt;'Uusi auto'!E$23),'Uusi auto'!E$7,0)</f>
        <v>0</v>
      </c>
      <c r="E414">
        <f t="shared" si="25"/>
        <v>0</v>
      </c>
      <c r="G414" cm="1">
        <f t="array" ref="G414">IF(AND($E414&gt;11,Taulukko2[Kohde]=Aikataulu!A$1),"SKIP",Aikataulu!A414)</f>
        <v>0</v>
      </c>
      <c r="H414" cm="1">
        <f t="array" ref="H414">IF(AND($E414&gt;11,Taulukko2[Matalin prioriteetti]=Aikataulu!B$1),"SKIP",Aikataulu!B414)</f>
        <v>0</v>
      </c>
      <c r="I414" cm="1">
        <f t="array" ref="I414">IF(AND($E414&gt;11,Taulukko2[Kohde]=Aikataulu!C$1),"SKIP",Aikataulu!C414)</f>
        <v>0</v>
      </c>
      <c r="J414" cm="1">
        <f t="array" ref="J414">IF(AND($E414&gt;11,Taulukko2[Kohde]=Aikataulu!D$1),"SKIP",Aikataulu!D414)</f>
        <v>0</v>
      </c>
      <c r="K414">
        <f t="shared" si="26"/>
        <v>0</v>
      </c>
      <c r="O414">
        <f>IF(AND(ROW()&gt;'Uusi auto'!E$21,ROW()&lt;AB$4),'Uusi auto'!E$7,0)</f>
        <v>0</v>
      </c>
      <c r="Q414">
        <f t="shared" si="27"/>
        <v>0</v>
      </c>
      <c r="U414">
        <f>IF(AND(ROW()&gt;'Uusi auto'!K$21,ROW()&lt;AG$4),'Uusi auto'!K$7,0)</f>
        <v>0</v>
      </c>
      <c r="W414">
        <f t="shared" si="28"/>
        <v>0</v>
      </c>
    </row>
    <row r="415" spans="3:23" x14ac:dyDescent="0.35">
      <c r="C415">
        <f>IF(AND(ROW()&gt;'Uusi auto'!E$21,ROW()&lt;'Uusi auto'!E$23),'Uusi auto'!E$7,0)</f>
        <v>0</v>
      </c>
      <c r="E415">
        <f t="shared" si="25"/>
        <v>0</v>
      </c>
      <c r="G415" cm="1">
        <f t="array" ref="G415">IF(AND($E415&gt;11,Taulukko2[Kohde]=Aikataulu!A$1),"SKIP",Aikataulu!A415)</f>
        <v>0</v>
      </c>
      <c r="H415" cm="1">
        <f t="array" ref="H415">IF(AND($E415&gt;11,Taulukko2[Matalin prioriteetti]=Aikataulu!B$1),"SKIP",Aikataulu!B415)</f>
        <v>0</v>
      </c>
      <c r="I415" cm="1">
        <f t="array" ref="I415">IF(AND($E415&gt;11,Taulukko2[Kohde]=Aikataulu!C$1),"SKIP",Aikataulu!C415)</f>
        <v>0</v>
      </c>
      <c r="J415" cm="1">
        <f t="array" ref="J415">IF(AND($E415&gt;11,Taulukko2[Kohde]=Aikataulu!D$1),"SKIP",Aikataulu!D415)</f>
        <v>0</v>
      </c>
      <c r="K415">
        <f t="shared" si="26"/>
        <v>0</v>
      </c>
      <c r="O415">
        <f>IF(AND(ROW()&gt;'Uusi auto'!E$21,ROW()&lt;AB$4),'Uusi auto'!E$7,0)</f>
        <v>0</v>
      </c>
      <c r="Q415">
        <f t="shared" si="27"/>
        <v>0</v>
      </c>
      <c r="U415">
        <f>IF(AND(ROW()&gt;'Uusi auto'!K$21,ROW()&lt;AG$4),'Uusi auto'!K$7,0)</f>
        <v>0</v>
      </c>
      <c r="W415">
        <f t="shared" si="28"/>
        <v>0</v>
      </c>
    </row>
    <row r="416" spans="3:23" x14ac:dyDescent="0.35">
      <c r="C416">
        <f>IF(AND(ROW()&gt;'Uusi auto'!E$21,ROW()&lt;'Uusi auto'!E$23),'Uusi auto'!E$7,0)</f>
        <v>0</v>
      </c>
      <c r="E416">
        <f t="shared" si="25"/>
        <v>0</v>
      </c>
      <c r="G416" cm="1">
        <f t="array" ref="G416">IF(AND($E416&gt;11,Taulukko2[Kohde]=Aikataulu!A$1),"SKIP",Aikataulu!A416)</f>
        <v>0</v>
      </c>
      <c r="H416" cm="1">
        <f t="array" ref="H416">IF(AND($E416&gt;11,Taulukko2[Matalin prioriteetti]=Aikataulu!B$1),"SKIP",Aikataulu!B416)</f>
        <v>0</v>
      </c>
      <c r="I416" cm="1">
        <f t="array" ref="I416">IF(AND($E416&gt;11,Taulukko2[Kohde]=Aikataulu!C$1),"SKIP",Aikataulu!C416)</f>
        <v>0</v>
      </c>
      <c r="J416" cm="1">
        <f t="array" ref="J416">IF(AND($E416&gt;11,Taulukko2[Kohde]=Aikataulu!D$1),"SKIP",Aikataulu!D416)</f>
        <v>0</v>
      </c>
      <c r="K416">
        <f t="shared" si="26"/>
        <v>0</v>
      </c>
      <c r="O416">
        <f>IF(AND(ROW()&gt;'Uusi auto'!E$21,ROW()&lt;AB$4),'Uusi auto'!E$7,0)</f>
        <v>0</v>
      </c>
      <c r="Q416">
        <f t="shared" si="27"/>
        <v>0</v>
      </c>
      <c r="U416">
        <f>IF(AND(ROW()&gt;'Uusi auto'!K$21,ROW()&lt;AG$4),'Uusi auto'!K$7,0)</f>
        <v>0</v>
      </c>
      <c r="W416">
        <f t="shared" si="28"/>
        <v>0</v>
      </c>
    </row>
    <row r="417" spans="3:23" x14ac:dyDescent="0.35">
      <c r="C417">
        <f>IF(AND(ROW()&gt;'Uusi auto'!E$21,ROW()&lt;'Uusi auto'!E$23),'Uusi auto'!E$7,0)</f>
        <v>0</v>
      </c>
      <c r="E417">
        <f t="shared" si="25"/>
        <v>0</v>
      </c>
      <c r="G417" cm="1">
        <f t="array" ref="G417">IF(AND($E417&gt;11,Taulukko2[Kohde]=Aikataulu!A$1),"SKIP",Aikataulu!A417)</f>
        <v>0</v>
      </c>
      <c r="H417" cm="1">
        <f t="array" ref="H417">IF(AND($E417&gt;11,Taulukko2[Matalin prioriteetti]=Aikataulu!B$1),"SKIP",Aikataulu!B417)</f>
        <v>0</v>
      </c>
      <c r="I417" cm="1">
        <f t="array" ref="I417">IF(AND($E417&gt;11,Taulukko2[Kohde]=Aikataulu!C$1),"SKIP",Aikataulu!C417)</f>
        <v>0</v>
      </c>
      <c r="J417" cm="1">
        <f t="array" ref="J417">IF(AND($E417&gt;11,Taulukko2[Kohde]=Aikataulu!D$1),"SKIP",Aikataulu!D417)</f>
        <v>0</v>
      </c>
      <c r="K417">
        <f t="shared" si="26"/>
        <v>0</v>
      </c>
      <c r="O417">
        <f>IF(AND(ROW()&gt;'Uusi auto'!E$21,ROW()&lt;AB$4),'Uusi auto'!E$7,0)</f>
        <v>0</v>
      </c>
      <c r="Q417">
        <f t="shared" si="27"/>
        <v>0</v>
      </c>
      <c r="U417">
        <f>IF(AND(ROW()&gt;'Uusi auto'!K$21,ROW()&lt;AG$4),'Uusi auto'!K$7,0)</f>
        <v>0</v>
      </c>
      <c r="W417">
        <f t="shared" si="28"/>
        <v>0</v>
      </c>
    </row>
    <row r="418" spans="3:23" x14ac:dyDescent="0.35">
      <c r="C418">
        <f>IF(AND(ROW()&gt;'Uusi auto'!E$21,ROW()&lt;'Uusi auto'!E$23),'Uusi auto'!E$7,0)</f>
        <v>0</v>
      </c>
      <c r="E418">
        <f t="shared" si="25"/>
        <v>0</v>
      </c>
      <c r="G418" cm="1">
        <f t="array" ref="G418">IF(AND($E418&gt;11,Taulukko2[Kohde]=Aikataulu!A$1),"SKIP",Aikataulu!A418)</f>
        <v>0</v>
      </c>
      <c r="H418" cm="1">
        <f t="array" ref="H418">IF(AND($E418&gt;11,Taulukko2[Matalin prioriteetti]=Aikataulu!B$1),"SKIP",Aikataulu!B418)</f>
        <v>0</v>
      </c>
      <c r="I418" cm="1">
        <f t="array" ref="I418">IF(AND($E418&gt;11,Taulukko2[Kohde]=Aikataulu!C$1),"SKIP",Aikataulu!C418)</f>
        <v>0</v>
      </c>
      <c r="J418" cm="1">
        <f t="array" ref="J418">IF(AND($E418&gt;11,Taulukko2[Kohde]=Aikataulu!D$1),"SKIP",Aikataulu!D418)</f>
        <v>0</v>
      </c>
      <c r="K418">
        <f t="shared" si="26"/>
        <v>0</v>
      </c>
      <c r="O418">
        <f>IF(AND(ROW()&gt;'Uusi auto'!E$21,ROW()&lt;AB$4),'Uusi auto'!E$7,0)</f>
        <v>0</v>
      </c>
      <c r="Q418">
        <f t="shared" si="27"/>
        <v>0</v>
      </c>
      <c r="U418">
        <f>IF(AND(ROW()&gt;'Uusi auto'!K$21,ROW()&lt;AG$4),'Uusi auto'!K$7,0)</f>
        <v>0</v>
      </c>
      <c r="W418">
        <f t="shared" si="28"/>
        <v>0</v>
      </c>
    </row>
    <row r="419" spans="3:23" x14ac:dyDescent="0.35">
      <c r="C419">
        <f>IF(AND(ROW()&gt;'Uusi auto'!E$21,ROW()&lt;'Uusi auto'!E$23),'Uusi auto'!E$7,0)</f>
        <v>0</v>
      </c>
      <c r="E419">
        <f t="shared" si="25"/>
        <v>0</v>
      </c>
      <c r="G419" cm="1">
        <f t="array" ref="G419">IF(AND($E419&gt;11,Taulukko2[Kohde]=Aikataulu!A$1),"SKIP",Aikataulu!A419)</f>
        <v>0</v>
      </c>
      <c r="H419" cm="1">
        <f t="array" ref="H419">IF(AND($E419&gt;11,Taulukko2[Matalin prioriteetti]=Aikataulu!B$1),"SKIP",Aikataulu!B419)</f>
        <v>0</v>
      </c>
      <c r="I419" cm="1">
        <f t="array" ref="I419">IF(AND($E419&gt;11,Taulukko2[Kohde]=Aikataulu!C$1),"SKIP",Aikataulu!C419)</f>
        <v>0</v>
      </c>
      <c r="J419" cm="1">
        <f t="array" ref="J419">IF(AND($E419&gt;11,Taulukko2[Kohde]=Aikataulu!D$1),"SKIP",Aikataulu!D419)</f>
        <v>0</v>
      </c>
      <c r="K419">
        <f t="shared" si="26"/>
        <v>0</v>
      </c>
      <c r="O419">
        <f>IF(AND(ROW()&gt;'Uusi auto'!E$21,ROW()&lt;AB$4),'Uusi auto'!E$7,0)</f>
        <v>0</v>
      </c>
      <c r="Q419">
        <f t="shared" si="27"/>
        <v>0</v>
      </c>
      <c r="U419">
        <f>IF(AND(ROW()&gt;'Uusi auto'!K$21,ROW()&lt;AG$4),'Uusi auto'!K$7,0)</f>
        <v>0</v>
      </c>
      <c r="W419">
        <f t="shared" si="28"/>
        <v>0</v>
      </c>
    </row>
    <row r="420" spans="3:23" x14ac:dyDescent="0.35">
      <c r="C420">
        <f>IF(AND(ROW()&gt;'Uusi auto'!E$21,ROW()&lt;'Uusi auto'!E$23),'Uusi auto'!E$7,0)</f>
        <v>0</v>
      </c>
      <c r="E420">
        <f t="shared" si="25"/>
        <v>0</v>
      </c>
      <c r="G420" cm="1">
        <f t="array" ref="G420">IF(AND($E420&gt;11,Taulukko2[Kohde]=Aikataulu!A$1),"SKIP",Aikataulu!A420)</f>
        <v>0</v>
      </c>
      <c r="H420" cm="1">
        <f t="array" ref="H420">IF(AND($E420&gt;11,Taulukko2[Matalin prioriteetti]=Aikataulu!B$1),"SKIP",Aikataulu!B420)</f>
        <v>0</v>
      </c>
      <c r="I420" cm="1">
        <f t="array" ref="I420">IF(AND($E420&gt;11,Taulukko2[Kohde]=Aikataulu!C$1),"SKIP",Aikataulu!C420)</f>
        <v>0</v>
      </c>
      <c r="J420" cm="1">
        <f t="array" ref="J420">IF(AND($E420&gt;11,Taulukko2[Kohde]=Aikataulu!D$1),"SKIP",Aikataulu!D420)</f>
        <v>0</v>
      </c>
      <c r="K420">
        <f t="shared" si="26"/>
        <v>0</v>
      </c>
      <c r="O420">
        <f>IF(AND(ROW()&gt;'Uusi auto'!E$21,ROW()&lt;AB$4),'Uusi auto'!E$7,0)</f>
        <v>0</v>
      </c>
      <c r="Q420">
        <f t="shared" si="27"/>
        <v>0</v>
      </c>
      <c r="U420">
        <f>IF(AND(ROW()&gt;'Uusi auto'!K$21,ROW()&lt;AG$4),'Uusi auto'!K$7,0)</f>
        <v>0</v>
      </c>
      <c r="W420">
        <f t="shared" si="28"/>
        <v>0</v>
      </c>
    </row>
    <row r="421" spans="3:23" x14ac:dyDescent="0.35">
      <c r="C421">
        <f>IF(AND(ROW()&gt;'Uusi auto'!E$21,ROW()&lt;'Uusi auto'!E$23),'Uusi auto'!E$7,0)</f>
        <v>0</v>
      </c>
      <c r="E421">
        <f t="shared" si="25"/>
        <v>0</v>
      </c>
      <c r="G421" cm="1">
        <f t="array" ref="G421">IF(AND($E421&gt;11,Taulukko2[Kohde]=Aikataulu!A$1),"SKIP",Aikataulu!A421)</f>
        <v>0</v>
      </c>
      <c r="H421" cm="1">
        <f t="array" ref="H421">IF(AND($E421&gt;11,Taulukko2[Matalin prioriteetti]=Aikataulu!B$1),"SKIP",Aikataulu!B421)</f>
        <v>0</v>
      </c>
      <c r="I421" cm="1">
        <f t="array" ref="I421">IF(AND($E421&gt;11,Taulukko2[Kohde]=Aikataulu!C$1),"SKIP",Aikataulu!C421)</f>
        <v>0</v>
      </c>
      <c r="J421" cm="1">
        <f t="array" ref="J421">IF(AND($E421&gt;11,Taulukko2[Kohde]=Aikataulu!D$1),"SKIP",Aikataulu!D421)</f>
        <v>0</v>
      </c>
      <c r="K421">
        <f t="shared" si="26"/>
        <v>0</v>
      </c>
      <c r="O421">
        <f>IF(AND(ROW()&gt;'Uusi auto'!E$21,ROW()&lt;AB$4),'Uusi auto'!E$7,0)</f>
        <v>0</v>
      </c>
      <c r="Q421">
        <f t="shared" si="27"/>
        <v>0</v>
      </c>
      <c r="U421">
        <f>IF(AND(ROW()&gt;'Uusi auto'!K$21,ROW()&lt;AG$4),'Uusi auto'!K$7,0)</f>
        <v>0</v>
      </c>
      <c r="W421">
        <f t="shared" si="28"/>
        <v>0</v>
      </c>
    </row>
    <row r="422" spans="3:23" x14ac:dyDescent="0.35">
      <c r="C422">
        <f>IF(AND(ROW()&gt;'Uusi auto'!E$21,ROW()&lt;'Uusi auto'!E$23),'Uusi auto'!E$7,0)</f>
        <v>0</v>
      </c>
      <c r="E422">
        <f t="shared" si="25"/>
        <v>0</v>
      </c>
      <c r="G422" cm="1">
        <f t="array" ref="G422">IF(AND($E422&gt;11,Taulukko2[Kohde]=Aikataulu!A$1),"SKIP",Aikataulu!A422)</f>
        <v>0</v>
      </c>
      <c r="H422" cm="1">
        <f t="array" ref="H422">IF(AND($E422&gt;11,Taulukko2[Matalin prioriteetti]=Aikataulu!B$1),"SKIP",Aikataulu!B422)</f>
        <v>0</v>
      </c>
      <c r="I422" cm="1">
        <f t="array" ref="I422">IF(AND($E422&gt;11,Taulukko2[Kohde]=Aikataulu!C$1),"SKIP",Aikataulu!C422)</f>
        <v>0</v>
      </c>
      <c r="J422" cm="1">
        <f t="array" ref="J422">IF(AND($E422&gt;11,Taulukko2[Kohde]=Aikataulu!D$1),"SKIP",Aikataulu!D422)</f>
        <v>0</v>
      </c>
      <c r="K422">
        <f t="shared" si="26"/>
        <v>0</v>
      </c>
      <c r="O422">
        <f>IF(AND(ROW()&gt;'Uusi auto'!E$21,ROW()&lt;AB$4),'Uusi auto'!E$7,0)</f>
        <v>0</v>
      </c>
      <c r="Q422">
        <f t="shared" si="27"/>
        <v>0</v>
      </c>
      <c r="U422">
        <f>IF(AND(ROW()&gt;'Uusi auto'!K$21,ROW()&lt;AG$4),'Uusi auto'!K$7,0)</f>
        <v>0</v>
      </c>
      <c r="W422">
        <f t="shared" si="28"/>
        <v>0</v>
      </c>
    </row>
    <row r="423" spans="3:23" x14ac:dyDescent="0.35">
      <c r="C423">
        <f>IF(AND(ROW()&gt;'Uusi auto'!E$21,ROW()&lt;'Uusi auto'!E$23),'Uusi auto'!E$7,0)</f>
        <v>0</v>
      </c>
      <c r="E423">
        <f t="shared" si="25"/>
        <v>0</v>
      </c>
      <c r="G423" cm="1">
        <f t="array" ref="G423">IF(AND($E423&gt;11,Taulukko2[Kohde]=Aikataulu!A$1),"SKIP",Aikataulu!A423)</f>
        <v>0</v>
      </c>
      <c r="H423" cm="1">
        <f t="array" ref="H423">IF(AND($E423&gt;11,Taulukko2[Matalin prioriteetti]=Aikataulu!B$1),"SKIP",Aikataulu!B423)</f>
        <v>0</v>
      </c>
      <c r="I423" cm="1">
        <f t="array" ref="I423">IF(AND($E423&gt;11,Taulukko2[Kohde]=Aikataulu!C$1),"SKIP",Aikataulu!C423)</f>
        <v>0</v>
      </c>
      <c r="J423" cm="1">
        <f t="array" ref="J423">IF(AND($E423&gt;11,Taulukko2[Kohde]=Aikataulu!D$1),"SKIP",Aikataulu!D423)</f>
        <v>0</v>
      </c>
      <c r="K423">
        <f t="shared" si="26"/>
        <v>0</v>
      </c>
      <c r="O423">
        <f>IF(AND(ROW()&gt;'Uusi auto'!E$21,ROW()&lt;AB$4),'Uusi auto'!E$7,0)</f>
        <v>0</v>
      </c>
      <c r="Q423">
        <f t="shared" si="27"/>
        <v>0</v>
      </c>
      <c r="U423">
        <f>IF(AND(ROW()&gt;'Uusi auto'!K$21,ROW()&lt;AG$4),'Uusi auto'!K$7,0)</f>
        <v>0</v>
      </c>
      <c r="W423">
        <f t="shared" si="28"/>
        <v>0</v>
      </c>
    </row>
    <row r="424" spans="3:23" x14ac:dyDescent="0.35">
      <c r="C424">
        <f>IF(AND(ROW()&gt;'Uusi auto'!E$21,ROW()&lt;'Uusi auto'!E$23),'Uusi auto'!E$7,0)</f>
        <v>0</v>
      </c>
      <c r="E424">
        <f t="shared" si="25"/>
        <v>0</v>
      </c>
      <c r="G424" cm="1">
        <f t="array" ref="G424">IF(AND($E424&gt;11,Taulukko2[Kohde]=Aikataulu!A$1),"SKIP",Aikataulu!A424)</f>
        <v>0</v>
      </c>
      <c r="H424" cm="1">
        <f t="array" ref="H424">IF(AND($E424&gt;11,Taulukko2[Matalin prioriteetti]=Aikataulu!B$1),"SKIP",Aikataulu!B424)</f>
        <v>0</v>
      </c>
      <c r="I424" cm="1">
        <f t="array" ref="I424">IF(AND($E424&gt;11,Taulukko2[Kohde]=Aikataulu!C$1),"SKIP",Aikataulu!C424)</f>
        <v>0</v>
      </c>
      <c r="J424" cm="1">
        <f t="array" ref="J424">IF(AND($E424&gt;11,Taulukko2[Kohde]=Aikataulu!D$1),"SKIP",Aikataulu!D424)</f>
        <v>0</v>
      </c>
      <c r="K424">
        <f t="shared" si="26"/>
        <v>0</v>
      </c>
      <c r="O424">
        <f>IF(AND(ROW()&gt;'Uusi auto'!E$21,ROW()&lt;AB$4),'Uusi auto'!E$7,0)</f>
        <v>0</v>
      </c>
      <c r="Q424">
        <f t="shared" si="27"/>
        <v>0</v>
      </c>
      <c r="U424">
        <f>IF(AND(ROW()&gt;'Uusi auto'!K$21,ROW()&lt;AG$4),'Uusi auto'!K$7,0)</f>
        <v>0</v>
      </c>
      <c r="W424">
        <f t="shared" si="28"/>
        <v>0</v>
      </c>
    </row>
    <row r="425" spans="3:23" x14ac:dyDescent="0.35">
      <c r="C425">
        <f>IF(AND(ROW()&gt;'Uusi auto'!E$21,ROW()&lt;'Uusi auto'!E$23),'Uusi auto'!E$7,0)</f>
        <v>0</v>
      </c>
      <c r="E425">
        <f t="shared" si="25"/>
        <v>0</v>
      </c>
      <c r="G425" cm="1">
        <f t="array" ref="G425">IF(AND($E425&gt;11,Taulukko2[Kohde]=Aikataulu!A$1),"SKIP",Aikataulu!A425)</f>
        <v>0</v>
      </c>
      <c r="H425" cm="1">
        <f t="array" ref="H425">IF(AND($E425&gt;11,Taulukko2[Matalin prioriteetti]=Aikataulu!B$1),"SKIP",Aikataulu!B425)</f>
        <v>0</v>
      </c>
      <c r="I425" cm="1">
        <f t="array" ref="I425">IF(AND($E425&gt;11,Taulukko2[Kohde]=Aikataulu!C$1),"SKIP",Aikataulu!C425)</f>
        <v>0</v>
      </c>
      <c r="J425" cm="1">
        <f t="array" ref="J425">IF(AND($E425&gt;11,Taulukko2[Kohde]=Aikataulu!D$1),"SKIP",Aikataulu!D425)</f>
        <v>0</v>
      </c>
      <c r="K425">
        <f t="shared" si="26"/>
        <v>0</v>
      </c>
      <c r="O425">
        <f>IF(AND(ROW()&gt;'Uusi auto'!E$21,ROW()&lt;AB$4),'Uusi auto'!E$7,0)</f>
        <v>0</v>
      </c>
      <c r="Q425">
        <f t="shared" si="27"/>
        <v>0</v>
      </c>
      <c r="U425">
        <f>IF(AND(ROW()&gt;'Uusi auto'!K$21,ROW()&lt;AG$4),'Uusi auto'!K$7,0)</f>
        <v>0</v>
      </c>
      <c r="W425">
        <f t="shared" si="28"/>
        <v>0</v>
      </c>
    </row>
    <row r="426" spans="3:23" x14ac:dyDescent="0.35">
      <c r="C426">
        <f>IF(AND(ROW()&gt;'Uusi auto'!E$21,ROW()&lt;'Uusi auto'!E$23),'Uusi auto'!E$7,0)</f>
        <v>0</v>
      </c>
      <c r="E426">
        <f t="shared" si="25"/>
        <v>0</v>
      </c>
      <c r="G426" cm="1">
        <f t="array" ref="G426">IF(AND($E426&gt;11,Taulukko2[Kohde]=Aikataulu!A$1),"SKIP",Aikataulu!A426)</f>
        <v>0</v>
      </c>
      <c r="H426" cm="1">
        <f t="array" ref="H426">IF(AND($E426&gt;11,Taulukko2[Matalin prioriteetti]=Aikataulu!B$1),"SKIP",Aikataulu!B426)</f>
        <v>0</v>
      </c>
      <c r="I426" cm="1">
        <f t="array" ref="I426">IF(AND($E426&gt;11,Taulukko2[Kohde]=Aikataulu!C$1),"SKIP",Aikataulu!C426)</f>
        <v>0</v>
      </c>
      <c r="J426" cm="1">
        <f t="array" ref="J426">IF(AND($E426&gt;11,Taulukko2[Kohde]=Aikataulu!D$1),"SKIP",Aikataulu!D426)</f>
        <v>0</v>
      </c>
      <c r="K426">
        <f t="shared" si="26"/>
        <v>0</v>
      </c>
      <c r="O426">
        <f>IF(AND(ROW()&gt;'Uusi auto'!E$21,ROW()&lt;AB$4),'Uusi auto'!E$7,0)</f>
        <v>0</v>
      </c>
      <c r="Q426">
        <f t="shared" si="27"/>
        <v>0</v>
      </c>
      <c r="U426">
        <f>IF(AND(ROW()&gt;'Uusi auto'!K$21,ROW()&lt;AG$4),'Uusi auto'!K$7,0)</f>
        <v>0</v>
      </c>
      <c r="W426">
        <f t="shared" si="28"/>
        <v>0</v>
      </c>
    </row>
    <row r="427" spans="3:23" x14ac:dyDescent="0.35">
      <c r="C427">
        <f>IF(AND(ROW()&gt;'Uusi auto'!E$21,ROW()&lt;'Uusi auto'!E$23),'Uusi auto'!E$7,0)</f>
        <v>0</v>
      </c>
      <c r="E427">
        <f t="shared" si="25"/>
        <v>0</v>
      </c>
      <c r="G427" cm="1">
        <f t="array" ref="G427">IF(AND($E427&gt;11,Taulukko2[Kohde]=Aikataulu!A$1),"SKIP",Aikataulu!A427)</f>
        <v>0</v>
      </c>
      <c r="H427" cm="1">
        <f t="array" ref="H427">IF(AND($E427&gt;11,Taulukko2[Matalin prioriteetti]=Aikataulu!B$1),"SKIP",Aikataulu!B427)</f>
        <v>0</v>
      </c>
      <c r="I427" cm="1">
        <f t="array" ref="I427">IF(AND($E427&gt;11,Taulukko2[Kohde]=Aikataulu!C$1),"SKIP",Aikataulu!C427)</f>
        <v>0</v>
      </c>
      <c r="J427" cm="1">
        <f t="array" ref="J427">IF(AND($E427&gt;11,Taulukko2[Kohde]=Aikataulu!D$1),"SKIP",Aikataulu!D427)</f>
        <v>0</v>
      </c>
      <c r="K427">
        <f t="shared" si="26"/>
        <v>0</v>
      </c>
      <c r="O427">
        <f>IF(AND(ROW()&gt;'Uusi auto'!E$21,ROW()&lt;AB$4),'Uusi auto'!E$7,0)</f>
        <v>0</v>
      </c>
      <c r="Q427">
        <f t="shared" si="27"/>
        <v>0</v>
      </c>
      <c r="U427">
        <f>IF(AND(ROW()&gt;'Uusi auto'!K$21,ROW()&lt;AG$4),'Uusi auto'!K$7,0)</f>
        <v>0</v>
      </c>
      <c r="W427">
        <f t="shared" si="28"/>
        <v>0</v>
      </c>
    </row>
    <row r="428" spans="3:23" x14ac:dyDescent="0.35">
      <c r="C428">
        <f>IF(AND(ROW()&gt;'Uusi auto'!E$21,ROW()&lt;'Uusi auto'!E$23),'Uusi auto'!E$7,0)</f>
        <v>0</v>
      </c>
      <c r="E428">
        <f t="shared" si="25"/>
        <v>0</v>
      </c>
      <c r="G428" cm="1">
        <f t="array" ref="G428">IF(AND($E428&gt;11,Taulukko2[Kohde]=Aikataulu!A$1),"SKIP",Aikataulu!A428)</f>
        <v>0</v>
      </c>
      <c r="H428" cm="1">
        <f t="array" ref="H428">IF(AND($E428&gt;11,Taulukko2[Matalin prioriteetti]=Aikataulu!B$1),"SKIP",Aikataulu!B428)</f>
        <v>0</v>
      </c>
      <c r="I428" cm="1">
        <f t="array" ref="I428">IF(AND($E428&gt;11,Taulukko2[Kohde]=Aikataulu!C$1),"SKIP",Aikataulu!C428)</f>
        <v>0</v>
      </c>
      <c r="J428" cm="1">
        <f t="array" ref="J428">IF(AND($E428&gt;11,Taulukko2[Kohde]=Aikataulu!D$1),"SKIP",Aikataulu!D428)</f>
        <v>0</v>
      </c>
      <c r="K428">
        <f t="shared" si="26"/>
        <v>0</v>
      </c>
      <c r="O428">
        <f>IF(AND(ROW()&gt;'Uusi auto'!E$21,ROW()&lt;AB$4),'Uusi auto'!E$7,0)</f>
        <v>0</v>
      </c>
      <c r="Q428">
        <f t="shared" si="27"/>
        <v>0</v>
      </c>
      <c r="U428">
        <f>IF(AND(ROW()&gt;'Uusi auto'!K$21,ROW()&lt;AG$4),'Uusi auto'!K$7,0)</f>
        <v>0</v>
      </c>
      <c r="W428">
        <f t="shared" si="28"/>
        <v>0</v>
      </c>
    </row>
    <row r="429" spans="3:23" x14ac:dyDescent="0.35">
      <c r="C429">
        <f>IF(AND(ROW()&gt;'Uusi auto'!E$21,ROW()&lt;'Uusi auto'!E$23),'Uusi auto'!E$7,0)</f>
        <v>0</v>
      </c>
      <c r="E429">
        <f t="shared" si="25"/>
        <v>0</v>
      </c>
      <c r="G429" cm="1">
        <f t="array" ref="G429">IF(AND($E429&gt;11,Taulukko2[Kohde]=Aikataulu!A$1),"SKIP",Aikataulu!A429)</f>
        <v>0</v>
      </c>
      <c r="H429" cm="1">
        <f t="array" ref="H429">IF(AND($E429&gt;11,Taulukko2[Matalin prioriteetti]=Aikataulu!B$1),"SKIP",Aikataulu!B429)</f>
        <v>0</v>
      </c>
      <c r="I429" cm="1">
        <f t="array" ref="I429">IF(AND($E429&gt;11,Taulukko2[Kohde]=Aikataulu!C$1),"SKIP",Aikataulu!C429)</f>
        <v>0</v>
      </c>
      <c r="J429" cm="1">
        <f t="array" ref="J429">IF(AND($E429&gt;11,Taulukko2[Kohde]=Aikataulu!D$1),"SKIP",Aikataulu!D429)</f>
        <v>0</v>
      </c>
      <c r="K429">
        <f t="shared" si="26"/>
        <v>0</v>
      </c>
      <c r="O429">
        <f>IF(AND(ROW()&gt;'Uusi auto'!E$21,ROW()&lt;AB$4),'Uusi auto'!E$7,0)</f>
        <v>0</v>
      </c>
      <c r="Q429">
        <f t="shared" si="27"/>
        <v>0</v>
      </c>
      <c r="U429">
        <f>IF(AND(ROW()&gt;'Uusi auto'!K$21,ROW()&lt;AG$4),'Uusi auto'!K$7,0)</f>
        <v>0</v>
      </c>
      <c r="W429">
        <f t="shared" si="28"/>
        <v>0</v>
      </c>
    </row>
    <row r="430" spans="3:23" x14ac:dyDescent="0.35">
      <c r="C430">
        <f>IF(AND(ROW()&gt;'Uusi auto'!E$21,ROW()&lt;'Uusi auto'!E$23),'Uusi auto'!E$7,0)</f>
        <v>0</v>
      </c>
      <c r="E430">
        <f t="shared" si="25"/>
        <v>0</v>
      </c>
      <c r="G430" cm="1">
        <f t="array" ref="G430">IF(AND($E430&gt;11,Taulukko2[Kohde]=Aikataulu!A$1),"SKIP",Aikataulu!A430)</f>
        <v>0</v>
      </c>
      <c r="H430" cm="1">
        <f t="array" ref="H430">IF(AND($E430&gt;11,Taulukko2[Matalin prioriteetti]=Aikataulu!B$1),"SKIP",Aikataulu!B430)</f>
        <v>0</v>
      </c>
      <c r="I430" cm="1">
        <f t="array" ref="I430">IF(AND($E430&gt;11,Taulukko2[Kohde]=Aikataulu!C$1),"SKIP",Aikataulu!C430)</f>
        <v>0</v>
      </c>
      <c r="J430" cm="1">
        <f t="array" ref="J430">IF(AND($E430&gt;11,Taulukko2[Kohde]=Aikataulu!D$1),"SKIP",Aikataulu!D430)</f>
        <v>0</v>
      </c>
      <c r="K430">
        <f t="shared" si="26"/>
        <v>0</v>
      </c>
      <c r="O430">
        <f>IF(AND(ROW()&gt;'Uusi auto'!E$21,ROW()&lt;AB$4),'Uusi auto'!E$7,0)</f>
        <v>0</v>
      </c>
      <c r="Q430">
        <f t="shared" si="27"/>
        <v>0</v>
      </c>
      <c r="U430">
        <f>IF(AND(ROW()&gt;'Uusi auto'!K$21,ROW()&lt;AG$4),'Uusi auto'!K$7,0)</f>
        <v>0</v>
      </c>
      <c r="W430">
        <f t="shared" si="28"/>
        <v>0</v>
      </c>
    </row>
    <row r="431" spans="3:23" x14ac:dyDescent="0.35">
      <c r="C431">
        <f>IF(AND(ROW()&gt;'Uusi auto'!E$21,ROW()&lt;'Uusi auto'!E$23),'Uusi auto'!E$7,0)</f>
        <v>0</v>
      </c>
      <c r="E431">
        <f t="shared" si="25"/>
        <v>0</v>
      </c>
      <c r="G431" cm="1">
        <f t="array" ref="G431">IF(AND($E431&gt;11,Taulukko2[Kohde]=Aikataulu!A$1),"SKIP",Aikataulu!A431)</f>
        <v>0</v>
      </c>
      <c r="H431" cm="1">
        <f t="array" ref="H431">IF(AND($E431&gt;11,Taulukko2[Matalin prioriteetti]=Aikataulu!B$1),"SKIP",Aikataulu!B431)</f>
        <v>0</v>
      </c>
      <c r="I431" cm="1">
        <f t="array" ref="I431">IF(AND($E431&gt;11,Taulukko2[Kohde]=Aikataulu!C$1),"SKIP",Aikataulu!C431)</f>
        <v>0</v>
      </c>
      <c r="J431" cm="1">
        <f t="array" ref="J431">IF(AND($E431&gt;11,Taulukko2[Kohde]=Aikataulu!D$1),"SKIP",Aikataulu!D431)</f>
        <v>0</v>
      </c>
      <c r="K431">
        <f t="shared" si="26"/>
        <v>0</v>
      </c>
      <c r="O431">
        <f>IF(AND(ROW()&gt;'Uusi auto'!E$21,ROW()&lt;AB$4),'Uusi auto'!E$7,0)</f>
        <v>0</v>
      </c>
      <c r="Q431">
        <f t="shared" si="27"/>
        <v>0</v>
      </c>
      <c r="U431">
        <f>IF(AND(ROW()&gt;'Uusi auto'!K$21,ROW()&lt;AG$4),'Uusi auto'!K$7,0)</f>
        <v>0</v>
      </c>
      <c r="W431">
        <f t="shared" si="28"/>
        <v>0</v>
      </c>
    </row>
    <row r="432" spans="3:23" x14ac:dyDescent="0.35">
      <c r="C432">
        <f>IF(AND(ROW()&gt;'Uusi auto'!E$21,ROW()&lt;'Uusi auto'!E$23),'Uusi auto'!E$7,0)</f>
        <v>0</v>
      </c>
      <c r="E432">
        <f t="shared" si="25"/>
        <v>0</v>
      </c>
      <c r="G432" cm="1">
        <f t="array" ref="G432">IF(AND($E432&gt;11,Taulukko2[Kohde]=Aikataulu!A$1),"SKIP",Aikataulu!A432)</f>
        <v>0</v>
      </c>
      <c r="H432" cm="1">
        <f t="array" ref="H432">IF(AND($E432&gt;11,Taulukko2[Matalin prioriteetti]=Aikataulu!B$1),"SKIP",Aikataulu!B432)</f>
        <v>0</v>
      </c>
      <c r="I432" cm="1">
        <f t="array" ref="I432">IF(AND($E432&gt;11,Taulukko2[Kohde]=Aikataulu!C$1),"SKIP",Aikataulu!C432)</f>
        <v>0</v>
      </c>
      <c r="J432" cm="1">
        <f t="array" ref="J432">IF(AND($E432&gt;11,Taulukko2[Kohde]=Aikataulu!D$1),"SKIP",Aikataulu!D432)</f>
        <v>0</v>
      </c>
      <c r="K432">
        <f t="shared" si="26"/>
        <v>0</v>
      </c>
      <c r="O432">
        <f>IF(AND(ROW()&gt;'Uusi auto'!E$21,ROW()&lt;AB$4),'Uusi auto'!E$7,0)</f>
        <v>0</v>
      </c>
      <c r="Q432">
        <f t="shared" si="27"/>
        <v>0</v>
      </c>
      <c r="U432">
        <f>IF(AND(ROW()&gt;'Uusi auto'!K$21,ROW()&lt;AG$4),'Uusi auto'!K$7,0)</f>
        <v>0</v>
      </c>
      <c r="W432">
        <f t="shared" si="28"/>
        <v>0</v>
      </c>
    </row>
    <row r="433" spans="3:23" x14ac:dyDescent="0.35">
      <c r="C433">
        <f>IF(AND(ROW()&gt;'Uusi auto'!E$21,ROW()&lt;'Uusi auto'!E$23),'Uusi auto'!E$7,0)</f>
        <v>0</v>
      </c>
      <c r="E433">
        <f t="shared" si="25"/>
        <v>0</v>
      </c>
      <c r="G433" cm="1">
        <f t="array" ref="G433">IF(AND($E433&gt;11,Taulukko2[Kohde]=Aikataulu!A$1),"SKIP",Aikataulu!A433)</f>
        <v>0</v>
      </c>
      <c r="H433" cm="1">
        <f t="array" ref="H433">IF(AND($E433&gt;11,Taulukko2[Matalin prioriteetti]=Aikataulu!B$1),"SKIP",Aikataulu!B433)</f>
        <v>0</v>
      </c>
      <c r="I433" cm="1">
        <f t="array" ref="I433">IF(AND($E433&gt;11,Taulukko2[Kohde]=Aikataulu!C$1),"SKIP",Aikataulu!C433)</f>
        <v>0</v>
      </c>
      <c r="J433" cm="1">
        <f t="array" ref="J433">IF(AND($E433&gt;11,Taulukko2[Kohde]=Aikataulu!D$1),"SKIP",Aikataulu!D433)</f>
        <v>0</v>
      </c>
      <c r="K433">
        <f t="shared" si="26"/>
        <v>0</v>
      </c>
      <c r="O433">
        <f>IF(AND(ROW()&gt;'Uusi auto'!E$21,ROW()&lt;AB$4),'Uusi auto'!E$7,0)</f>
        <v>0</v>
      </c>
      <c r="Q433">
        <f t="shared" si="27"/>
        <v>0</v>
      </c>
      <c r="U433">
        <f>IF(AND(ROW()&gt;'Uusi auto'!K$21,ROW()&lt;AG$4),'Uusi auto'!K$7,0)</f>
        <v>0</v>
      </c>
      <c r="W433">
        <f t="shared" si="28"/>
        <v>0</v>
      </c>
    </row>
    <row r="434" spans="3:23" x14ac:dyDescent="0.35">
      <c r="C434">
        <f>IF(AND(ROW()&gt;'Uusi auto'!E$21,ROW()&lt;'Uusi auto'!E$23),'Uusi auto'!E$7,0)</f>
        <v>0</v>
      </c>
      <c r="E434">
        <f t="shared" si="25"/>
        <v>0</v>
      </c>
      <c r="G434" cm="1">
        <f t="array" ref="G434">IF(AND($E434&gt;11,Taulukko2[Kohde]=Aikataulu!A$1),"SKIP",Aikataulu!A434)</f>
        <v>0</v>
      </c>
      <c r="H434" cm="1">
        <f t="array" ref="H434">IF(AND($E434&gt;11,Taulukko2[Matalin prioriteetti]=Aikataulu!B$1),"SKIP",Aikataulu!B434)</f>
        <v>0</v>
      </c>
      <c r="I434" cm="1">
        <f t="array" ref="I434">IF(AND($E434&gt;11,Taulukko2[Kohde]=Aikataulu!C$1),"SKIP",Aikataulu!C434)</f>
        <v>0</v>
      </c>
      <c r="J434" cm="1">
        <f t="array" ref="J434">IF(AND($E434&gt;11,Taulukko2[Kohde]=Aikataulu!D$1),"SKIP",Aikataulu!D434)</f>
        <v>0</v>
      </c>
      <c r="K434">
        <f t="shared" si="26"/>
        <v>0</v>
      </c>
      <c r="O434">
        <f>IF(AND(ROW()&gt;'Uusi auto'!E$21,ROW()&lt;AB$4),'Uusi auto'!E$7,0)</f>
        <v>0</v>
      </c>
      <c r="Q434">
        <f t="shared" si="27"/>
        <v>0</v>
      </c>
      <c r="U434">
        <f>IF(AND(ROW()&gt;'Uusi auto'!K$21,ROW()&lt;AG$4),'Uusi auto'!K$7,0)</f>
        <v>0</v>
      </c>
      <c r="W434">
        <f t="shared" si="28"/>
        <v>0</v>
      </c>
    </row>
    <row r="435" spans="3:23" x14ac:dyDescent="0.35">
      <c r="C435">
        <f>IF(AND(ROW()&gt;'Uusi auto'!E$21,ROW()&lt;'Uusi auto'!E$23),'Uusi auto'!E$7,0)</f>
        <v>0</v>
      </c>
      <c r="E435">
        <f t="shared" si="25"/>
        <v>0</v>
      </c>
      <c r="G435" cm="1">
        <f t="array" ref="G435">IF(AND($E435&gt;11,Taulukko2[Kohde]=Aikataulu!A$1),"SKIP",Aikataulu!A435)</f>
        <v>0</v>
      </c>
      <c r="H435" cm="1">
        <f t="array" ref="H435">IF(AND($E435&gt;11,Taulukko2[Matalin prioriteetti]=Aikataulu!B$1),"SKIP",Aikataulu!B435)</f>
        <v>0</v>
      </c>
      <c r="I435" cm="1">
        <f t="array" ref="I435">IF(AND($E435&gt;11,Taulukko2[Kohde]=Aikataulu!C$1),"SKIP",Aikataulu!C435)</f>
        <v>0</v>
      </c>
      <c r="J435" cm="1">
        <f t="array" ref="J435">IF(AND($E435&gt;11,Taulukko2[Kohde]=Aikataulu!D$1),"SKIP",Aikataulu!D435)</f>
        <v>0</v>
      </c>
      <c r="K435">
        <f t="shared" si="26"/>
        <v>0</v>
      </c>
      <c r="O435">
        <f>IF(AND(ROW()&gt;'Uusi auto'!E$21,ROW()&lt;AB$4),'Uusi auto'!E$7,0)</f>
        <v>0</v>
      </c>
      <c r="Q435">
        <f t="shared" si="27"/>
        <v>0</v>
      </c>
      <c r="U435">
        <f>IF(AND(ROW()&gt;'Uusi auto'!K$21,ROW()&lt;AG$4),'Uusi auto'!K$7,0)</f>
        <v>0</v>
      </c>
      <c r="W435">
        <f t="shared" si="28"/>
        <v>0</v>
      </c>
    </row>
    <row r="436" spans="3:23" x14ac:dyDescent="0.35">
      <c r="C436">
        <f>IF(AND(ROW()&gt;'Uusi auto'!E$21,ROW()&lt;'Uusi auto'!E$23),'Uusi auto'!E$7,0)</f>
        <v>0</v>
      </c>
      <c r="E436">
        <f t="shared" si="25"/>
        <v>0</v>
      </c>
      <c r="G436" cm="1">
        <f t="array" ref="G436">IF(AND($E436&gt;11,Taulukko2[Kohde]=Aikataulu!A$1),"SKIP",Aikataulu!A436)</f>
        <v>0</v>
      </c>
      <c r="H436" cm="1">
        <f t="array" ref="H436">IF(AND($E436&gt;11,Taulukko2[Matalin prioriteetti]=Aikataulu!B$1),"SKIP",Aikataulu!B436)</f>
        <v>0</v>
      </c>
      <c r="I436" cm="1">
        <f t="array" ref="I436">IF(AND($E436&gt;11,Taulukko2[Kohde]=Aikataulu!C$1),"SKIP",Aikataulu!C436)</f>
        <v>0</v>
      </c>
      <c r="J436" cm="1">
        <f t="array" ref="J436">IF(AND($E436&gt;11,Taulukko2[Kohde]=Aikataulu!D$1),"SKIP",Aikataulu!D436)</f>
        <v>0</v>
      </c>
      <c r="K436">
        <f t="shared" si="26"/>
        <v>0</v>
      </c>
      <c r="O436">
        <f>IF(AND(ROW()&gt;'Uusi auto'!E$21,ROW()&lt;AB$4),'Uusi auto'!E$7,0)</f>
        <v>0</v>
      </c>
      <c r="Q436">
        <f t="shared" si="27"/>
        <v>0</v>
      </c>
      <c r="U436">
        <f>IF(AND(ROW()&gt;'Uusi auto'!K$21,ROW()&lt;AG$4),'Uusi auto'!K$7,0)</f>
        <v>0</v>
      </c>
      <c r="W436">
        <f t="shared" si="28"/>
        <v>0</v>
      </c>
    </row>
    <row r="437" spans="3:23" x14ac:dyDescent="0.35">
      <c r="C437">
        <f>IF(AND(ROW()&gt;'Uusi auto'!E$21,ROW()&lt;'Uusi auto'!E$23),'Uusi auto'!E$7,0)</f>
        <v>0</v>
      </c>
      <c r="E437">
        <f t="shared" si="25"/>
        <v>0</v>
      </c>
      <c r="G437" cm="1">
        <f t="array" ref="G437">IF(AND($E437&gt;11,Taulukko2[Kohde]=Aikataulu!A$1),"SKIP",Aikataulu!A437)</f>
        <v>0</v>
      </c>
      <c r="H437" cm="1">
        <f t="array" ref="H437">IF(AND($E437&gt;11,Taulukko2[Matalin prioriteetti]=Aikataulu!B$1),"SKIP",Aikataulu!B437)</f>
        <v>0</v>
      </c>
      <c r="I437" cm="1">
        <f t="array" ref="I437">IF(AND($E437&gt;11,Taulukko2[Kohde]=Aikataulu!C$1),"SKIP",Aikataulu!C437)</f>
        <v>0</v>
      </c>
      <c r="J437" cm="1">
        <f t="array" ref="J437">IF(AND($E437&gt;11,Taulukko2[Kohde]=Aikataulu!D$1),"SKIP",Aikataulu!D437)</f>
        <v>0</v>
      </c>
      <c r="K437">
        <f t="shared" si="26"/>
        <v>0</v>
      </c>
      <c r="O437">
        <f>IF(AND(ROW()&gt;'Uusi auto'!E$21,ROW()&lt;AB$4),'Uusi auto'!E$7,0)</f>
        <v>0</v>
      </c>
      <c r="Q437">
        <f t="shared" si="27"/>
        <v>0</v>
      </c>
      <c r="U437">
        <f>IF(AND(ROW()&gt;'Uusi auto'!K$21,ROW()&lt;AG$4),'Uusi auto'!K$7,0)</f>
        <v>0</v>
      </c>
      <c r="W437">
        <f t="shared" si="28"/>
        <v>0</v>
      </c>
    </row>
    <row r="438" spans="3:23" x14ac:dyDescent="0.35">
      <c r="C438">
        <f>IF(AND(ROW()&gt;'Uusi auto'!E$21,ROW()&lt;'Uusi auto'!E$23),'Uusi auto'!E$7,0)</f>
        <v>0</v>
      </c>
      <c r="E438">
        <f t="shared" si="25"/>
        <v>0</v>
      </c>
      <c r="G438" cm="1">
        <f t="array" ref="G438">IF(AND($E438&gt;11,Taulukko2[Kohde]=Aikataulu!A$1),"SKIP",Aikataulu!A438)</f>
        <v>0</v>
      </c>
      <c r="H438" cm="1">
        <f t="array" ref="H438">IF(AND($E438&gt;11,Taulukko2[Matalin prioriteetti]=Aikataulu!B$1),"SKIP",Aikataulu!B438)</f>
        <v>0</v>
      </c>
      <c r="I438" cm="1">
        <f t="array" ref="I438">IF(AND($E438&gt;11,Taulukko2[Kohde]=Aikataulu!C$1),"SKIP",Aikataulu!C438)</f>
        <v>0</v>
      </c>
      <c r="J438" cm="1">
        <f t="array" ref="J438">IF(AND($E438&gt;11,Taulukko2[Kohde]=Aikataulu!D$1),"SKIP",Aikataulu!D438)</f>
        <v>0</v>
      </c>
      <c r="K438">
        <f t="shared" si="26"/>
        <v>0</v>
      </c>
      <c r="O438">
        <f>IF(AND(ROW()&gt;'Uusi auto'!E$21,ROW()&lt;AB$4),'Uusi auto'!E$7,0)</f>
        <v>0</v>
      </c>
      <c r="Q438">
        <f t="shared" si="27"/>
        <v>0</v>
      </c>
      <c r="U438">
        <f>IF(AND(ROW()&gt;'Uusi auto'!K$21,ROW()&lt;AG$4),'Uusi auto'!K$7,0)</f>
        <v>0</v>
      </c>
      <c r="W438">
        <f t="shared" si="28"/>
        <v>0</v>
      </c>
    </row>
    <row r="439" spans="3:23" x14ac:dyDescent="0.35">
      <c r="C439">
        <f>IF(AND(ROW()&gt;'Uusi auto'!E$21,ROW()&lt;'Uusi auto'!E$23),'Uusi auto'!E$7,0)</f>
        <v>0</v>
      </c>
      <c r="E439">
        <f t="shared" si="25"/>
        <v>0</v>
      </c>
      <c r="G439" cm="1">
        <f t="array" ref="G439">IF(AND($E439&gt;11,Taulukko2[Kohde]=Aikataulu!A$1),"SKIP",Aikataulu!A439)</f>
        <v>0</v>
      </c>
      <c r="H439" cm="1">
        <f t="array" ref="H439">IF(AND($E439&gt;11,Taulukko2[Matalin prioriteetti]=Aikataulu!B$1),"SKIP",Aikataulu!B439)</f>
        <v>0</v>
      </c>
      <c r="I439" cm="1">
        <f t="array" ref="I439">IF(AND($E439&gt;11,Taulukko2[Kohde]=Aikataulu!C$1),"SKIP",Aikataulu!C439)</f>
        <v>0</v>
      </c>
      <c r="J439" cm="1">
        <f t="array" ref="J439">IF(AND($E439&gt;11,Taulukko2[Kohde]=Aikataulu!D$1),"SKIP",Aikataulu!D439)</f>
        <v>0</v>
      </c>
      <c r="K439">
        <f t="shared" si="26"/>
        <v>0</v>
      </c>
      <c r="O439">
        <f>IF(AND(ROW()&gt;'Uusi auto'!E$21,ROW()&lt;AB$4),'Uusi auto'!E$7,0)</f>
        <v>0</v>
      </c>
      <c r="Q439">
        <f t="shared" si="27"/>
        <v>0</v>
      </c>
      <c r="U439">
        <f>IF(AND(ROW()&gt;'Uusi auto'!K$21,ROW()&lt;AG$4),'Uusi auto'!K$7,0)</f>
        <v>0</v>
      </c>
      <c r="W439">
        <f t="shared" si="28"/>
        <v>0</v>
      </c>
    </row>
    <row r="440" spans="3:23" x14ac:dyDescent="0.35">
      <c r="C440">
        <f>IF(AND(ROW()&gt;'Uusi auto'!E$21,ROW()&lt;'Uusi auto'!E$23),'Uusi auto'!E$7,0)</f>
        <v>0</v>
      </c>
      <c r="E440">
        <f t="shared" si="25"/>
        <v>0</v>
      </c>
      <c r="G440" cm="1">
        <f t="array" ref="G440">IF(AND($E440&gt;11,Taulukko2[Kohde]=Aikataulu!A$1),"SKIP",Aikataulu!A440)</f>
        <v>0</v>
      </c>
      <c r="H440" cm="1">
        <f t="array" ref="H440">IF(AND($E440&gt;11,Taulukko2[Matalin prioriteetti]=Aikataulu!B$1),"SKIP",Aikataulu!B440)</f>
        <v>0</v>
      </c>
      <c r="I440" cm="1">
        <f t="array" ref="I440">IF(AND($E440&gt;11,Taulukko2[Kohde]=Aikataulu!C$1),"SKIP",Aikataulu!C440)</f>
        <v>0</v>
      </c>
      <c r="J440" cm="1">
        <f t="array" ref="J440">IF(AND($E440&gt;11,Taulukko2[Kohde]=Aikataulu!D$1),"SKIP",Aikataulu!D440)</f>
        <v>0</v>
      </c>
      <c r="K440">
        <f t="shared" si="26"/>
        <v>0</v>
      </c>
      <c r="O440">
        <f>IF(AND(ROW()&gt;'Uusi auto'!E$21,ROW()&lt;AB$4),'Uusi auto'!E$7,0)</f>
        <v>0</v>
      </c>
      <c r="Q440">
        <f t="shared" si="27"/>
        <v>0</v>
      </c>
      <c r="U440">
        <f>IF(AND(ROW()&gt;'Uusi auto'!K$21,ROW()&lt;AG$4),'Uusi auto'!K$7,0)</f>
        <v>0</v>
      </c>
      <c r="W440">
        <f t="shared" si="28"/>
        <v>0</v>
      </c>
    </row>
    <row r="441" spans="3:23" x14ac:dyDescent="0.35">
      <c r="C441">
        <f>IF(AND(ROW()&gt;'Uusi auto'!E$21,ROW()&lt;'Uusi auto'!E$23),'Uusi auto'!E$7,0)</f>
        <v>0</v>
      </c>
      <c r="E441">
        <f t="shared" si="25"/>
        <v>0</v>
      </c>
      <c r="G441" cm="1">
        <f t="array" ref="G441">IF(AND($E441&gt;11,Taulukko2[Kohde]=Aikataulu!A$1),"SKIP",Aikataulu!A441)</f>
        <v>0</v>
      </c>
      <c r="H441" cm="1">
        <f t="array" ref="H441">IF(AND($E441&gt;11,Taulukko2[Matalin prioriteetti]=Aikataulu!B$1),"SKIP",Aikataulu!B441)</f>
        <v>0</v>
      </c>
      <c r="I441" cm="1">
        <f t="array" ref="I441">IF(AND($E441&gt;11,Taulukko2[Kohde]=Aikataulu!C$1),"SKIP",Aikataulu!C441)</f>
        <v>0</v>
      </c>
      <c r="J441" cm="1">
        <f t="array" ref="J441">IF(AND($E441&gt;11,Taulukko2[Kohde]=Aikataulu!D$1),"SKIP",Aikataulu!D441)</f>
        <v>0</v>
      </c>
      <c r="K441">
        <f t="shared" si="26"/>
        <v>0</v>
      </c>
      <c r="O441">
        <f>IF(AND(ROW()&gt;'Uusi auto'!E$21,ROW()&lt;AB$4),'Uusi auto'!E$7,0)</f>
        <v>0</v>
      </c>
      <c r="Q441">
        <f t="shared" si="27"/>
        <v>0</v>
      </c>
      <c r="U441">
        <f>IF(AND(ROW()&gt;'Uusi auto'!K$21,ROW()&lt;AG$4),'Uusi auto'!K$7,0)</f>
        <v>0</v>
      </c>
      <c r="W441">
        <f t="shared" si="28"/>
        <v>0</v>
      </c>
    </row>
    <row r="442" spans="3:23" x14ac:dyDescent="0.35">
      <c r="C442">
        <f>IF(AND(ROW()&gt;'Uusi auto'!E$21,ROW()&lt;'Uusi auto'!E$23),'Uusi auto'!E$7,0)</f>
        <v>0</v>
      </c>
      <c r="E442">
        <f t="shared" si="25"/>
        <v>0</v>
      </c>
      <c r="G442" cm="1">
        <f t="array" ref="G442">IF(AND($E442&gt;11,Taulukko2[Kohde]=Aikataulu!A$1),"SKIP",Aikataulu!A442)</f>
        <v>0</v>
      </c>
      <c r="H442" cm="1">
        <f t="array" ref="H442">IF(AND($E442&gt;11,Taulukko2[Matalin prioriteetti]=Aikataulu!B$1),"SKIP",Aikataulu!B442)</f>
        <v>0</v>
      </c>
      <c r="I442" cm="1">
        <f t="array" ref="I442">IF(AND($E442&gt;11,Taulukko2[Kohde]=Aikataulu!C$1),"SKIP",Aikataulu!C442)</f>
        <v>0</v>
      </c>
      <c r="J442" cm="1">
        <f t="array" ref="J442">IF(AND($E442&gt;11,Taulukko2[Kohde]=Aikataulu!D$1),"SKIP",Aikataulu!D442)</f>
        <v>0</v>
      </c>
      <c r="K442">
        <f t="shared" si="26"/>
        <v>0</v>
      </c>
      <c r="O442">
        <f>IF(AND(ROW()&gt;'Uusi auto'!E$21,ROW()&lt;AB$4),'Uusi auto'!E$7,0)</f>
        <v>0</v>
      </c>
      <c r="Q442">
        <f t="shared" si="27"/>
        <v>0</v>
      </c>
      <c r="U442">
        <f>IF(AND(ROW()&gt;'Uusi auto'!K$21,ROW()&lt;AG$4),'Uusi auto'!K$7,0)</f>
        <v>0</v>
      </c>
      <c r="W442">
        <f t="shared" si="28"/>
        <v>0</v>
      </c>
    </row>
    <row r="443" spans="3:23" x14ac:dyDescent="0.35">
      <c r="C443">
        <f>IF(AND(ROW()&gt;'Uusi auto'!E$21,ROW()&lt;'Uusi auto'!E$23),'Uusi auto'!E$7,0)</f>
        <v>0</v>
      </c>
      <c r="E443">
        <f t="shared" si="25"/>
        <v>0</v>
      </c>
      <c r="G443" cm="1">
        <f t="array" ref="G443">IF(AND($E443&gt;11,Taulukko2[Kohde]=Aikataulu!A$1),"SKIP",Aikataulu!A443)</f>
        <v>0</v>
      </c>
      <c r="H443" cm="1">
        <f t="array" ref="H443">IF(AND($E443&gt;11,Taulukko2[Matalin prioriteetti]=Aikataulu!B$1),"SKIP",Aikataulu!B443)</f>
        <v>0</v>
      </c>
      <c r="I443" cm="1">
        <f t="array" ref="I443">IF(AND($E443&gt;11,Taulukko2[Kohde]=Aikataulu!C$1),"SKIP",Aikataulu!C443)</f>
        <v>0</v>
      </c>
      <c r="J443" cm="1">
        <f t="array" ref="J443">IF(AND($E443&gt;11,Taulukko2[Kohde]=Aikataulu!D$1),"SKIP",Aikataulu!D443)</f>
        <v>0</v>
      </c>
      <c r="K443">
        <f t="shared" si="26"/>
        <v>0</v>
      </c>
      <c r="O443">
        <f>IF(AND(ROW()&gt;'Uusi auto'!E$21,ROW()&lt;AB$4),'Uusi auto'!E$7,0)</f>
        <v>0</v>
      </c>
      <c r="Q443">
        <f t="shared" si="27"/>
        <v>0</v>
      </c>
      <c r="U443">
        <f>IF(AND(ROW()&gt;'Uusi auto'!K$21,ROW()&lt;AG$4),'Uusi auto'!K$7,0)</f>
        <v>0</v>
      </c>
      <c r="W443">
        <f t="shared" si="28"/>
        <v>0</v>
      </c>
    </row>
    <row r="444" spans="3:23" x14ac:dyDescent="0.35">
      <c r="C444">
        <f>IF(AND(ROW()&gt;'Uusi auto'!E$21,ROW()&lt;'Uusi auto'!E$23),'Uusi auto'!E$7,0)</f>
        <v>0</v>
      </c>
      <c r="E444">
        <f t="shared" si="25"/>
        <v>0</v>
      </c>
      <c r="G444" cm="1">
        <f t="array" ref="G444">IF(AND($E444&gt;11,Taulukko2[Kohde]=Aikataulu!A$1),"SKIP",Aikataulu!A444)</f>
        <v>0</v>
      </c>
      <c r="H444" cm="1">
        <f t="array" ref="H444">IF(AND($E444&gt;11,Taulukko2[Matalin prioriteetti]=Aikataulu!B$1),"SKIP",Aikataulu!B444)</f>
        <v>0</v>
      </c>
      <c r="I444" cm="1">
        <f t="array" ref="I444">IF(AND($E444&gt;11,Taulukko2[Kohde]=Aikataulu!C$1),"SKIP",Aikataulu!C444)</f>
        <v>0</v>
      </c>
      <c r="J444" cm="1">
        <f t="array" ref="J444">IF(AND($E444&gt;11,Taulukko2[Kohde]=Aikataulu!D$1),"SKIP",Aikataulu!D444)</f>
        <v>0</v>
      </c>
      <c r="K444">
        <f t="shared" si="26"/>
        <v>0</v>
      </c>
      <c r="O444">
        <f>IF(AND(ROW()&gt;'Uusi auto'!E$21,ROW()&lt;AB$4),'Uusi auto'!E$7,0)</f>
        <v>0</v>
      </c>
      <c r="Q444">
        <f t="shared" si="27"/>
        <v>0</v>
      </c>
      <c r="U444">
        <f>IF(AND(ROW()&gt;'Uusi auto'!K$21,ROW()&lt;AG$4),'Uusi auto'!K$7,0)</f>
        <v>0</v>
      </c>
      <c r="W444">
        <f t="shared" si="28"/>
        <v>0</v>
      </c>
    </row>
    <row r="445" spans="3:23" x14ac:dyDescent="0.35">
      <c r="C445">
        <f>IF(AND(ROW()&gt;'Uusi auto'!E$21,ROW()&lt;'Uusi auto'!E$23),'Uusi auto'!E$7,0)</f>
        <v>0</v>
      </c>
      <c r="E445">
        <f t="shared" si="25"/>
        <v>0</v>
      </c>
      <c r="G445" cm="1">
        <f t="array" ref="G445">IF(AND($E445&gt;11,Taulukko2[Kohde]=Aikataulu!A$1),"SKIP",Aikataulu!A445)</f>
        <v>0</v>
      </c>
      <c r="H445" cm="1">
        <f t="array" ref="H445">IF(AND($E445&gt;11,Taulukko2[Matalin prioriteetti]=Aikataulu!B$1),"SKIP",Aikataulu!B445)</f>
        <v>0</v>
      </c>
      <c r="I445" cm="1">
        <f t="array" ref="I445">IF(AND($E445&gt;11,Taulukko2[Kohde]=Aikataulu!C$1),"SKIP",Aikataulu!C445)</f>
        <v>0</v>
      </c>
      <c r="J445" cm="1">
        <f t="array" ref="J445">IF(AND($E445&gt;11,Taulukko2[Kohde]=Aikataulu!D$1),"SKIP",Aikataulu!D445)</f>
        <v>0</v>
      </c>
      <c r="K445">
        <f t="shared" si="26"/>
        <v>0</v>
      </c>
      <c r="O445">
        <f>IF(AND(ROW()&gt;'Uusi auto'!E$21,ROW()&lt;AB$4),'Uusi auto'!E$7,0)</f>
        <v>0</v>
      </c>
      <c r="Q445">
        <f t="shared" si="27"/>
        <v>0</v>
      </c>
      <c r="U445">
        <f>IF(AND(ROW()&gt;'Uusi auto'!K$21,ROW()&lt;AG$4),'Uusi auto'!K$7,0)</f>
        <v>0</v>
      </c>
      <c r="W445">
        <f t="shared" si="28"/>
        <v>0</v>
      </c>
    </row>
    <row r="446" spans="3:23" x14ac:dyDescent="0.35">
      <c r="C446">
        <f>IF(AND(ROW()&gt;'Uusi auto'!E$21,ROW()&lt;'Uusi auto'!E$23),'Uusi auto'!E$7,0)</f>
        <v>0</v>
      </c>
      <c r="E446">
        <f t="shared" si="25"/>
        <v>0</v>
      </c>
      <c r="G446" cm="1">
        <f t="array" ref="G446">IF(AND($E446&gt;11,Taulukko2[Kohde]=Aikataulu!A$1),"SKIP",Aikataulu!A446)</f>
        <v>0</v>
      </c>
      <c r="H446" cm="1">
        <f t="array" ref="H446">IF(AND($E446&gt;11,Taulukko2[Matalin prioriteetti]=Aikataulu!B$1),"SKIP",Aikataulu!B446)</f>
        <v>0</v>
      </c>
      <c r="I446" cm="1">
        <f t="array" ref="I446">IF(AND($E446&gt;11,Taulukko2[Kohde]=Aikataulu!C$1),"SKIP",Aikataulu!C446)</f>
        <v>0</v>
      </c>
      <c r="J446" cm="1">
        <f t="array" ref="J446">IF(AND($E446&gt;11,Taulukko2[Kohde]=Aikataulu!D$1),"SKIP",Aikataulu!D446)</f>
        <v>0</v>
      </c>
      <c r="K446">
        <f t="shared" si="26"/>
        <v>0</v>
      </c>
      <c r="O446">
        <f>IF(AND(ROW()&gt;'Uusi auto'!E$21,ROW()&lt;AB$4),'Uusi auto'!E$7,0)</f>
        <v>0</v>
      </c>
      <c r="Q446">
        <f t="shared" si="27"/>
        <v>0</v>
      </c>
      <c r="U446">
        <f>IF(AND(ROW()&gt;'Uusi auto'!K$21,ROW()&lt;AG$4),'Uusi auto'!K$7,0)</f>
        <v>0</v>
      </c>
      <c r="W446">
        <f t="shared" si="28"/>
        <v>0</v>
      </c>
    </row>
    <row r="447" spans="3:23" x14ac:dyDescent="0.35">
      <c r="C447">
        <f>IF(AND(ROW()&gt;'Uusi auto'!E$21,ROW()&lt;'Uusi auto'!E$23),'Uusi auto'!E$7,0)</f>
        <v>0</v>
      </c>
      <c r="E447">
        <f t="shared" si="25"/>
        <v>0</v>
      </c>
      <c r="G447" cm="1">
        <f t="array" ref="G447">IF(AND($E447&gt;11,Taulukko2[Kohde]=Aikataulu!A$1),"SKIP",Aikataulu!A447)</f>
        <v>0</v>
      </c>
      <c r="H447" cm="1">
        <f t="array" ref="H447">IF(AND($E447&gt;11,Taulukko2[Matalin prioriteetti]=Aikataulu!B$1),"SKIP",Aikataulu!B447)</f>
        <v>0</v>
      </c>
      <c r="I447" cm="1">
        <f t="array" ref="I447">IF(AND($E447&gt;11,Taulukko2[Kohde]=Aikataulu!C$1),"SKIP",Aikataulu!C447)</f>
        <v>0</v>
      </c>
      <c r="J447" cm="1">
        <f t="array" ref="J447">IF(AND($E447&gt;11,Taulukko2[Kohde]=Aikataulu!D$1),"SKIP",Aikataulu!D447)</f>
        <v>0</v>
      </c>
      <c r="K447">
        <f t="shared" si="26"/>
        <v>0</v>
      </c>
      <c r="O447">
        <f>IF(AND(ROW()&gt;'Uusi auto'!E$21,ROW()&lt;AB$4),'Uusi auto'!E$7,0)</f>
        <v>0</v>
      </c>
      <c r="Q447">
        <f t="shared" si="27"/>
        <v>0</v>
      </c>
      <c r="U447">
        <f>IF(AND(ROW()&gt;'Uusi auto'!K$21,ROW()&lt;AG$4),'Uusi auto'!K$7,0)</f>
        <v>0</v>
      </c>
      <c r="W447">
        <f t="shared" si="28"/>
        <v>0</v>
      </c>
    </row>
    <row r="448" spans="3:23" x14ac:dyDescent="0.35">
      <c r="C448">
        <f>IF(AND(ROW()&gt;'Uusi auto'!E$21,ROW()&lt;'Uusi auto'!E$23),'Uusi auto'!E$7,0)</f>
        <v>0</v>
      </c>
      <c r="E448">
        <f t="shared" si="25"/>
        <v>0</v>
      </c>
      <c r="G448" cm="1">
        <f t="array" ref="G448">IF(AND($E448&gt;11,Taulukko2[Kohde]=Aikataulu!A$1),"SKIP",Aikataulu!A448)</f>
        <v>0</v>
      </c>
      <c r="H448" cm="1">
        <f t="array" ref="H448">IF(AND($E448&gt;11,Taulukko2[Matalin prioriteetti]=Aikataulu!B$1),"SKIP",Aikataulu!B448)</f>
        <v>0</v>
      </c>
      <c r="I448" cm="1">
        <f t="array" ref="I448">IF(AND($E448&gt;11,Taulukko2[Kohde]=Aikataulu!C$1),"SKIP",Aikataulu!C448)</f>
        <v>0</v>
      </c>
      <c r="J448" cm="1">
        <f t="array" ref="J448">IF(AND($E448&gt;11,Taulukko2[Kohde]=Aikataulu!D$1),"SKIP",Aikataulu!D448)</f>
        <v>0</v>
      </c>
      <c r="K448">
        <f t="shared" si="26"/>
        <v>0</v>
      </c>
      <c r="O448">
        <f>IF(AND(ROW()&gt;'Uusi auto'!E$21,ROW()&lt;AB$4),'Uusi auto'!E$7,0)</f>
        <v>0</v>
      </c>
      <c r="Q448">
        <f t="shared" si="27"/>
        <v>0</v>
      </c>
      <c r="U448">
        <f>IF(AND(ROW()&gt;'Uusi auto'!K$21,ROW()&lt;AG$4),'Uusi auto'!K$7,0)</f>
        <v>0</v>
      </c>
      <c r="W448">
        <f t="shared" si="28"/>
        <v>0</v>
      </c>
    </row>
    <row r="449" spans="3:23" x14ac:dyDescent="0.35">
      <c r="C449">
        <f>IF(AND(ROW()&gt;'Uusi auto'!E$21,ROW()&lt;'Uusi auto'!E$23),'Uusi auto'!E$7,0)</f>
        <v>0</v>
      </c>
      <c r="E449">
        <f t="shared" si="25"/>
        <v>0</v>
      </c>
      <c r="G449" cm="1">
        <f t="array" ref="G449">IF(AND($E449&gt;11,Taulukko2[Kohde]=Aikataulu!A$1),"SKIP",Aikataulu!A449)</f>
        <v>0</v>
      </c>
      <c r="H449" cm="1">
        <f t="array" ref="H449">IF(AND($E449&gt;11,Taulukko2[Matalin prioriteetti]=Aikataulu!B$1),"SKIP",Aikataulu!B449)</f>
        <v>0</v>
      </c>
      <c r="I449" cm="1">
        <f t="array" ref="I449">IF(AND($E449&gt;11,Taulukko2[Kohde]=Aikataulu!C$1),"SKIP",Aikataulu!C449)</f>
        <v>0</v>
      </c>
      <c r="J449" cm="1">
        <f t="array" ref="J449">IF(AND($E449&gt;11,Taulukko2[Kohde]=Aikataulu!D$1),"SKIP",Aikataulu!D449)</f>
        <v>0</v>
      </c>
      <c r="K449">
        <f t="shared" si="26"/>
        <v>0</v>
      </c>
      <c r="O449">
        <f>IF(AND(ROW()&gt;'Uusi auto'!E$21,ROW()&lt;AB$4),'Uusi auto'!E$7,0)</f>
        <v>0</v>
      </c>
      <c r="Q449">
        <f t="shared" si="27"/>
        <v>0</v>
      </c>
      <c r="U449">
        <f>IF(AND(ROW()&gt;'Uusi auto'!K$21,ROW()&lt;AG$4),'Uusi auto'!K$7,0)</f>
        <v>0</v>
      </c>
      <c r="W449">
        <f t="shared" si="28"/>
        <v>0</v>
      </c>
    </row>
    <row r="450" spans="3:23" x14ac:dyDescent="0.35">
      <c r="C450">
        <f>IF(AND(ROW()&gt;'Uusi auto'!E$21,ROW()&lt;'Uusi auto'!E$23),'Uusi auto'!E$7,0)</f>
        <v>0</v>
      </c>
      <c r="E450">
        <f t="shared" si="25"/>
        <v>0</v>
      </c>
      <c r="G450" cm="1">
        <f t="array" ref="G450">IF(AND($E450&gt;11,Taulukko2[Kohde]=Aikataulu!A$1),"SKIP",Aikataulu!A450)</f>
        <v>0</v>
      </c>
      <c r="H450" cm="1">
        <f t="array" ref="H450">IF(AND($E450&gt;11,Taulukko2[Matalin prioriteetti]=Aikataulu!B$1),"SKIP",Aikataulu!B450)</f>
        <v>0</v>
      </c>
      <c r="I450" cm="1">
        <f t="array" ref="I450">IF(AND($E450&gt;11,Taulukko2[Kohde]=Aikataulu!C$1),"SKIP",Aikataulu!C450)</f>
        <v>0</v>
      </c>
      <c r="J450" cm="1">
        <f t="array" ref="J450">IF(AND($E450&gt;11,Taulukko2[Kohde]=Aikataulu!D$1),"SKIP",Aikataulu!D450)</f>
        <v>0</v>
      </c>
      <c r="K450">
        <f t="shared" si="26"/>
        <v>0</v>
      </c>
      <c r="O450">
        <f>IF(AND(ROW()&gt;'Uusi auto'!E$21,ROW()&lt;AB$4),'Uusi auto'!E$7,0)</f>
        <v>0</v>
      </c>
      <c r="Q450">
        <f t="shared" si="27"/>
        <v>0</v>
      </c>
      <c r="U450">
        <f>IF(AND(ROW()&gt;'Uusi auto'!K$21,ROW()&lt;AG$4),'Uusi auto'!K$7,0)</f>
        <v>0</v>
      </c>
      <c r="W450">
        <f t="shared" si="28"/>
        <v>0</v>
      </c>
    </row>
    <row r="451" spans="3:23" x14ac:dyDescent="0.35">
      <c r="C451">
        <f>IF(AND(ROW()&gt;'Uusi auto'!E$21,ROW()&lt;'Uusi auto'!E$23),'Uusi auto'!E$7,0)</f>
        <v>0</v>
      </c>
      <c r="E451">
        <f t="shared" ref="E451:E514" si="29">SUM(A451:D451)</f>
        <v>0</v>
      </c>
      <c r="G451" cm="1">
        <f t="array" ref="G451">IF(AND($E451&gt;11,Taulukko2[Kohde]=Aikataulu!A$1),"SKIP",Aikataulu!A451)</f>
        <v>0</v>
      </c>
      <c r="H451" cm="1">
        <f t="array" ref="H451">IF(AND($E451&gt;11,Taulukko2[Matalin prioriteetti]=Aikataulu!B$1),"SKIP",Aikataulu!B451)</f>
        <v>0</v>
      </c>
      <c r="I451" cm="1">
        <f t="array" ref="I451">IF(AND($E451&gt;11,Taulukko2[Kohde]=Aikataulu!C$1),"SKIP",Aikataulu!C451)</f>
        <v>0</v>
      </c>
      <c r="J451" cm="1">
        <f t="array" ref="J451">IF(AND($E451&gt;11,Taulukko2[Kohde]=Aikataulu!D$1),"SKIP",Aikataulu!D451)</f>
        <v>0</v>
      </c>
      <c r="K451">
        <f t="shared" ref="K451:K514" si="30">SUM(G451:J451)</f>
        <v>0</v>
      </c>
      <c r="O451">
        <f>IF(AND(ROW()&gt;'Uusi auto'!E$21,ROW()&lt;AB$4),'Uusi auto'!E$7,0)</f>
        <v>0</v>
      </c>
      <c r="Q451">
        <f t="shared" ref="Q451:Q514" si="31">SUM(M451:P451)</f>
        <v>0</v>
      </c>
      <c r="U451">
        <f>IF(AND(ROW()&gt;'Uusi auto'!K$21,ROW()&lt;AG$4),'Uusi auto'!K$7,0)</f>
        <v>0</v>
      </c>
      <c r="W451">
        <f t="shared" ref="W451:W514" si="32">SUM(S451:V451)</f>
        <v>0</v>
      </c>
    </row>
    <row r="452" spans="3:23" x14ac:dyDescent="0.35">
      <c r="C452">
        <f>IF(AND(ROW()&gt;'Uusi auto'!E$21,ROW()&lt;'Uusi auto'!E$23),'Uusi auto'!E$7,0)</f>
        <v>0</v>
      </c>
      <c r="E452">
        <f t="shared" si="29"/>
        <v>0</v>
      </c>
      <c r="G452" cm="1">
        <f t="array" ref="G452">IF(AND($E452&gt;11,Taulukko2[Kohde]=Aikataulu!A$1),"SKIP",Aikataulu!A452)</f>
        <v>0</v>
      </c>
      <c r="H452" cm="1">
        <f t="array" ref="H452">IF(AND($E452&gt;11,Taulukko2[Matalin prioriteetti]=Aikataulu!B$1),"SKIP",Aikataulu!B452)</f>
        <v>0</v>
      </c>
      <c r="I452" cm="1">
        <f t="array" ref="I452">IF(AND($E452&gt;11,Taulukko2[Kohde]=Aikataulu!C$1),"SKIP",Aikataulu!C452)</f>
        <v>0</v>
      </c>
      <c r="J452" cm="1">
        <f t="array" ref="J452">IF(AND($E452&gt;11,Taulukko2[Kohde]=Aikataulu!D$1),"SKIP",Aikataulu!D452)</f>
        <v>0</v>
      </c>
      <c r="K452">
        <f t="shared" si="30"/>
        <v>0</v>
      </c>
      <c r="O452">
        <f>IF(AND(ROW()&gt;'Uusi auto'!E$21,ROW()&lt;AB$4),'Uusi auto'!E$7,0)</f>
        <v>0</v>
      </c>
      <c r="Q452">
        <f t="shared" si="31"/>
        <v>0</v>
      </c>
      <c r="U452">
        <f>IF(AND(ROW()&gt;'Uusi auto'!K$21,ROW()&lt;AG$4),'Uusi auto'!K$7,0)</f>
        <v>0</v>
      </c>
      <c r="W452">
        <f t="shared" si="32"/>
        <v>0</v>
      </c>
    </row>
    <row r="453" spans="3:23" x14ac:dyDescent="0.35">
      <c r="C453">
        <f>IF(AND(ROW()&gt;'Uusi auto'!E$21,ROW()&lt;'Uusi auto'!E$23),'Uusi auto'!E$7,0)</f>
        <v>0</v>
      </c>
      <c r="E453">
        <f t="shared" si="29"/>
        <v>0</v>
      </c>
      <c r="G453" cm="1">
        <f t="array" ref="G453">IF(AND($E453&gt;11,Taulukko2[Kohde]=Aikataulu!A$1),"SKIP",Aikataulu!A453)</f>
        <v>0</v>
      </c>
      <c r="H453" cm="1">
        <f t="array" ref="H453">IF(AND($E453&gt;11,Taulukko2[Matalin prioriteetti]=Aikataulu!B$1),"SKIP",Aikataulu!B453)</f>
        <v>0</v>
      </c>
      <c r="I453" cm="1">
        <f t="array" ref="I453">IF(AND($E453&gt;11,Taulukko2[Kohde]=Aikataulu!C$1),"SKIP",Aikataulu!C453)</f>
        <v>0</v>
      </c>
      <c r="J453" cm="1">
        <f t="array" ref="J453">IF(AND($E453&gt;11,Taulukko2[Kohde]=Aikataulu!D$1),"SKIP",Aikataulu!D453)</f>
        <v>0</v>
      </c>
      <c r="K453">
        <f t="shared" si="30"/>
        <v>0</v>
      </c>
      <c r="O453">
        <f>IF(AND(ROW()&gt;'Uusi auto'!E$21,ROW()&lt;AB$4),'Uusi auto'!E$7,0)</f>
        <v>0</v>
      </c>
      <c r="Q453">
        <f t="shared" si="31"/>
        <v>0</v>
      </c>
      <c r="U453">
        <f>IF(AND(ROW()&gt;'Uusi auto'!K$21,ROW()&lt;AG$4),'Uusi auto'!K$7,0)</f>
        <v>0</v>
      </c>
      <c r="W453">
        <f t="shared" si="32"/>
        <v>0</v>
      </c>
    </row>
    <row r="454" spans="3:23" x14ac:dyDescent="0.35">
      <c r="C454">
        <f>IF(AND(ROW()&gt;'Uusi auto'!E$21,ROW()&lt;'Uusi auto'!E$23),'Uusi auto'!E$7,0)</f>
        <v>0</v>
      </c>
      <c r="E454">
        <f t="shared" si="29"/>
        <v>0</v>
      </c>
      <c r="G454" cm="1">
        <f t="array" ref="G454">IF(AND($E454&gt;11,Taulukko2[Kohde]=Aikataulu!A$1),"SKIP",Aikataulu!A454)</f>
        <v>0</v>
      </c>
      <c r="H454" cm="1">
        <f t="array" ref="H454">IF(AND($E454&gt;11,Taulukko2[Matalin prioriteetti]=Aikataulu!B$1),"SKIP",Aikataulu!B454)</f>
        <v>0</v>
      </c>
      <c r="I454" cm="1">
        <f t="array" ref="I454">IF(AND($E454&gt;11,Taulukko2[Kohde]=Aikataulu!C$1),"SKIP",Aikataulu!C454)</f>
        <v>0</v>
      </c>
      <c r="J454" cm="1">
        <f t="array" ref="J454">IF(AND($E454&gt;11,Taulukko2[Kohde]=Aikataulu!D$1),"SKIP",Aikataulu!D454)</f>
        <v>0</v>
      </c>
      <c r="K454">
        <f t="shared" si="30"/>
        <v>0</v>
      </c>
      <c r="O454">
        <f>IF(AND(ROW()&gt;'Uusi auto'!E$21,ROW()&lt;AB$4),'Uusi auto'!E$7,0)</f>
        <v>0</v>
      </c>
      <c r="Q454">
        <f t="shared" si="31"/>
        <v>0</v>
      </c>
      <c r="U454">
        <f>IF(AND(ROW()&gt;'Uusi auto'!K$21,ROW()&lt;AG$4),'Uusi auto'!K$7,0)</f>
        <v>0</v>
      </c>
      <c r="W454">
        <f t="shared" si="32"/>
        <v>0</v>
      </c>
    </row>
    <row r="455" spans="3:23" x14ac:dyDescent="0.35">
      <c r="C455">
        <f>IF(AND(ROW()&gt;'Uusi auto'!E$21,ROW()&lt;'Uusi auto'!E$23),'Uusi auto'!E$7,0)</f>
        <v>0</v>
      </c>
      <c r="E455">
        <f t="shared" si="29"/>
        <v>0</v>
      </c>
      <c r="G455" cm="1">
        <f t="array" ref="G455">IF(AND($E455&gt;11,Taulukko2[Kohde]=Aikataulu!A$1),"SKIP",Aikataulu!A455)</f>
        <v>0</v>
      </c>
      <c r="H455" cm="1">
        <f t="array" ref="H455">IF(AND($E455&gt;11,Taulukko2[Matalin prioriteetti]=Aikataulu!B$1),"SKIP",Aikataulu!B455)</f>
        <v>0</v>
      </c>
      <c r="I455" cm="1">
        <f t="array" ref="I455">IF(AND($E455&gt;11,Taulukko2[Kohde]=Aikataulu!C$1),"SKIP",Aikataulu!C455)</f>
        <v>0</v>
      </c>
      <c r="J455" cm="1">
        <f t="array" ref="J455">IF(AND($E455&gt;11,Taulukko2[Kohde]=Aikataulu!D$1),"SKIP",Aikataulu!D455)</f>
        <v>0</v>
      </c>
      <c r="K455">
        <f t="shared" si="30"/>
        <v>0</v>
      </c>
      <c r="O455">
        <f>IF(AND(ROW()&gt;'Uusi auto'!E$21,ROW()&lt;AB$4),'Uusi auto'!E$7,0)</f>
        <v>0</v>
      </c>
      <c r="Q455">
        <f t="shared" si="31"/>
        <v>0</v>
      </c>
      <c r="U455">
        <f>IF(AND(ROW()&gt;'Uusi auto'!K$21,ROW()&lt;AG$4),'Uusi auto'!K$7,0)</f>
        <v>0</v>
      </c>
      <c r="W455">
        <f t="shared" si="32"/>
        <v>0</v>
      </c>
    </row>
    <row r="456" spans="3:23" x14ac:dyDescent="0.35">
      <c r="C456">
        <f>IF(AND(ROW()&gt;'Uusi auto'!E$21,ROW()&lt;'Uusi auto'!E$23),'Uusi auto'!E$7,0)</f>
        <v>0</v>
      </c>
      <c r="E456">
        <f t="shared" si="29"/>
        <v>0</v>
      </c>
      <c r="G456" cm="1">
        <f t="array" ref="G456">IF(AND($E456&gt;11,Taulukko2[Kohde]=Aikataulu!A$1),"SKIP",Aikataulu!A456)</f>
        <v>0</v>
      </c>
      <c r="H456" cm="1">
        <f t="array" ref="H456">IF(AND($E456&gt;11,Taulukko2[Matalin prioriteetti]=Aikataulu!B$1),"SKIP",Aikataulu!B456)</f>
        <v>0</v>
      </c>
      <c r="I456" cm="1">
        <f t="array" ref="I456">IF(AND($E456&gt;11,Taulukko2[Kohde]=Aikataulu!C$1),"SKIP",Aikataulu!C456)</f>
        <v>0</v>
      </c>
      <c r="J456" cm="1">
        <f t="array" ref="J456">IF(AND($E456&gt;11,Taulukko2[Kohde]=Aikataulu!D$1),"SKIP",Aikataulu!D456)</f>
        <v>0</v>
      </c>
      <c r="K456">
        <f t="shared" si="30"/>
        <v>0</v>
      </c>
      <c r="O456">
        <f>IF(AND(ROW()&gt;'Uusi auto'!E$21,ROW()&lt;AB$4),'Uusi auto'!E$7,0)</f>
        <v>0</v>
      </c>
      <c r="Q456">
        <f t="shared" si="31"/>
        <v>0</v>
      </c>
      <c r="U456">
        <f>IF(AND(ROW()&gt;'Uusi auto'!K$21,ROW()&lt;AG$4),'Uusi auto'!K$7,0)</f>
        <v>0</v>
      </c>
      <c r="W456">
        <f t="shared" si="32"/>
        <v>0</v>
      </c>
    </row>
    <row r="457" spans="3:23" x14ac:dyDescent="0.35">
      <c r="C457">
        <f>IF(AND(ROW()&gt;'Uusi auto'!E$21,ROW()&lt;'Uusi auto'!E$23),'Uusi auto'!E$7,0)</f>
        <v>0</v>
      </c>
      <c r="E457">
        <f t="shared" si="29"/>
        <v>0</v>
      </c>
      <c r="G457" cm="1">
        <f t="array" ref="G457">IF(AND($E457&gt;11,Taulukko2[Kohde]=Aikataulu!A$1),"SKIP",Aikataulu!A457)</f>
        <v>0</v>
      </c>
      <c r="H457" cm="1">
        <f t="array" ref="H457">IF(AND($E457&gt;11,Taulukko2[Matalin prioriteetti]=Aikataulu!B$1),"SKIP",Aikataulu!B457)</f>
        <v>0</v>
      </c>
      <c r="I457" cm="1">
        <f t="array" ref="I457">IF(AND($E457&gt;11,Taulukko2[Kohde]=Aikataulu!C$1),"SKIP",Aikataulu!C457)</f>
        <v>0</v>
      </c>
      <c r="J457" cm="1">
        <f t="array" ref="J457">IF(AND($E457&gt;11,Taulukko2[Kohde]=Aikataulu!D$1),"SKIP",Aikataulu!D457)</f>
        <v>0</v>
      </c>
      <c r="K457">
        <f t="shared" si="30"/>
        <v>0</v>
      </c>
      <c r="O457">
        <f>IF(AND(ROW()&gt;'Uusi auto'!E$21,ROW()&lt;AB$4),'Uusi auto'!E$7,0)</f>
        <v>0</v>
      </c>
      <c r="Q457">
        <f t="shared" si="31"/>
        <v>0</v>
      </c>
      <c r="U457">
        <f>IF(AND(ROW()&gt;'Uusi auto'!K$21,ROW()&lt;AG$4),'Uusi auto'!K$7,0)</f>
        <v>0</v>
      </c>
      <c r="W457">
        <f t="shared" si="32"/>
        <v>0</v>
      </c>
    </row>
    <row r="458" spans="3:23" x14ac:dyDescent="0.35">
      <c r="C458">
        <f>IF(AND(ROW()&gt;'Uusi auto'!E$21,ROW()&lt;'Uusi auto'!E$23),'Uusi auto'!E$7,0)</f>
        <v>0</v>
      </c>
      <c r="E458">
        <f t="shared" si="29"/>
        <v>0</v>
      </c>
      <c r="G458" cm="1">
        <f t="array" ref="G458">IF(AND($E458&gt;11,Taulukko2[Kohde]=Aikataulu!A$1),"SKIP",Aikataulu!A458)</f>
        <v>0</v>
      </c>
      <c r="H458" cm="1">
        <f t="array" ref="H458">IF(AND($E458&gt;11,Taulukko2[Matalin prioriteetti]=Aikataulu!B$1),"SKIP",Aikataulu!B458)</f>
        <v>0</v>
      </c>
      <c r="I458" cm="1">
        <f t="array" ref="I458">IF(AND($E458&gt;11,Taulukko2[Kohde]=Aikataulu!C$1),"SKIP",Aikataulu!C458)</f>
        <v>0</v>
      </c>
      <c r="J458" cm="1">
        <f t="array" ref="J458">IF(AND($E458&gt;11,Taulukko2[Kohde]=Aikataulu!D$1),"SKIP",Aikataulu!D458)</f>
        <v>0</v>
      </c>
      <c r="K458">
        <f t="shared" si="30"/>
        <v>0</v>
      </c>
      <c r="O458">
        <f>IF(AND(ROW()&gt;'Uusi auto'!E$21,ROW()&lt;AB$4),'Uusi auto'!E$7,0)</f>
        <v>0</v>
      </c>
      <c r="Q458">
        <f t="shared" si="31"/>
        <v>0</v>
      </c>
      <c r="U458">
        <f>IF(AND(ROW()&gt;'Uusi auto'!K$21,ROW()&lt;AG$4),'Uusi auto'!K$7,0)</f>
        <v>0</v>
      </c>
      <c r="W458">
        <f t="shared" si="32"/>
        <v>0</v>
      </c>
    </row>
    <row r="459" spans="3:23" x14ac:dyDescent="0.35">
      <c r="C459">
        <f>IF(AND(ROW()&gt;'Uusi auto'!E$21,ROW()&lt;'Uusi auto'!E$23),'Uusi auto'!E$7,0)</f>
        <v>0</v>
      </c>
      <c r="E459">
        <f t="shared" si="29"/>
        <v>0</v>
      </c>
      <c r="G459" cm="1">
        <f t="array" ref="G459">IF(AND($E459&gt;11,Taulukko2[Kohde]=Aikataulu!A$1),"SKIP",Aikataulu!A459)</f>
        <v>0</v>
      </c>
      <c r="H459" cm="1">
        <f t="array" ref="H459">IF(AND($E459&gt;11,Taulukko2[Matalin prioriteetti]=Aikataulu!B$1),"SKIP",Aikataulu!B459)</f>
        <v>0</v>
      </c>
      <c r="I459" cm="1">
        <f t="array" ref="I459">IF(AND($E459&gt;11,Taulukko2[Kohde]=Aikataulu!C$1),"SKIP",Aikataulu!C459)</f>
        <v>0</v>
      </c>
      <c r="J459" cm="1">
        <f t="array" ref="J459">IF(AND($E459&gt;11,Taulukko2[Kohde]=Aikataulu!D$1),"SKIP",Aikataulu!D459)</f>
        <v>0</v>
      </c>
      <c r="K459">
        <f t="shared" si="30"/>
        <v>0</v>
      </c>
      <c r="O459">
        <f>IF(AND(ROW()&gt;'Uusi auto'!E$21,ROW()&lt;AB$4),'Uusi auto'!E$7,0)</f>
        <v>0</v>
      </c>
      <c r="Q459">
        <f t="shared" si="31"/>
        <v>0</v>
      </c>
      <c r="U459">
        <f>IF(AND(ROW()&gt;'Uusi auto'!K$21,ROW()&lt;AG$4),'Uusi auto'!K$7,0)</f>
        <v>0</v>
      </c>
      <c r="W459">
        <f t="shared" si="32"/>
        <v>0</v>
      </c>
    </row>
    <row r="460" spans="3:23" x14ac:dyDescent="0.35">
      <c r="C460">
        <f>IF(AND(ROW()&gt;'Uusi auto'!E$21,ROW()&lt;'Uusi auto'!E$23),'Uusi auto'!E$7,0)</f>
        <v>0</v>
      </c>
      <c r="E460">
        <f t="shared" si="29"/>
        <v>0</v>
      </c>
      <c r="G460" cm="1">
        <f t="array" ref="G460">IF(AND($E460&gt;11,Taulukko2[Kohde]=Aikataulu!A$1),"SKIP",Aikataulu!A460)</f>
        <v>0</v>
      </c>
      <c r="H460" cm="1">
        <f t="array" ref="H460">IF(AND($E460&gt;11,Taulukko2[Matalin prioriteetti]=Aikataulu!B$1),"SKIP",Aikataulu!B460)</f>
        <v>0</v>
      </c>
      <c r="I460" cm="1">
        <f t="array" ref="I460">IF(AND($E460&gt;11,Taulukko2[Kohde]=Aikataulu!C$1),"SKIP",Aikataulu!C460)</f>
        <v>0</v>
      </c>
      <c r="J460" cm="1">
        <f t="array" ref="J460">IF(AND($E460&gt;11,Taulukko2[Kohde]=Aikataulu!D$1),"SKIP",Aikataulu!D460)</f>
        <v>0</v>
      </c>
      <c r="K460">
        <f t="shared" si="30"/>
        <v>0</v>
      </c>
      <c r="O460">
        <f>IF(AND(ROW()&gt;'Uusi auto'!E$21,ROW()&lt;AB$4),'Uusi auto'!E$7,0)</f>
        <v>0</v>
      </c>
      <c r="Q460">
        <f t="shared" si="31"/>
        <v>0</v>
      </c>
      <c r="U460">
        <f>IF(AND(ROW()&gt;'Uusi auto'!K$21,ROW()&lt;AG$4),'Uusi auto'!K$7,0)</f>
        <v>0</v>
      </c>
      <c r="W460">
        <f t="shared" si="32"/>
        <v>0</v>
      </c>
    </row>
    <row r="461" spans="3:23" x14ac:dyDescent="0.35">
      <c r="C461">
        <f>IF(AND(ROW()&gt;'Uusi auto'!E$21,ROW()&lt;'Uusi auto'!E$23),'Uusi auto'!E$7,0)</f>
        <v>0</v>
      </c>
      <c r="E461">
        <f t="shared" si="29"/>
        <v>0</v>
      </c>
      <c r="G461" cm="1">
        <f t="array" ref="G461">IF(AND($E461&gt;11,Taulukko2[Kohde]=Aikataulu!A$1),"SKIP",Aikataulu!A461)</f>
        <v>0</v>
      </c>
      <c r="H461" cm="1">
        <f t="array" ref="H461">IF(AND($E461&gt;11,Taulukko2[Matalin prioriteetti]=Aikataulu!B$1),"SKIP",Aikataulu!B461)</f>
        <v>0</v>
      </c>
      <c r="I461" cm="1">
        <f t="array" ref="I461">IF(AND($E461&gt;11,Taulukko2[Kohde]=Aikataulu!C$1),"SKIP",Aikataulu!C461)</f>
        <v>0</v>
      </c>
      <c r="J461" cm="1">
        <f t="array" ref="J461">IF(AND($E461&gt;11,Taulukko2[Kohde]=Aikataulu!D$1),"SKIP",Aikataulu!D461)</f>
        <v>0</v>
      </c>
      <c r="K461">
        <f t="shared" si="30"/>
        <v>0</v>
      </c>
      <c r="O461">
        <f>IF(AND(ROW()&gt;'Uusi auto'!E$21,ROW()&lt;AB$4),'Uusi auto'!E$7,0)</f>
        <v>0</v>
      </c>
      <c r="Q461">
        <f t="shared" si="31"/>
        <v>0</v>
      </c>
      <c r="U461">
        <f>IF(AND(ROW()&gt;'Uusi auto'!K$21,ROW()&lt;AG$4),'Uusi auto'!K$7,0)</f>
        <v>0</v>
      </c>
      <c r="W461">
        <f t="shared" si="32"/>
        <v>0</v>
      </c>
    </row>
    <row r="462" spans="3:23" x14ac:dyDescent="0.35">
      <c r="C462">
        <f>IF(AND(ROW()&gt;'Uusi auto'!E$21,ROW()&lt;'Uusi auto'!E$23),'Uusi auto'!E$7,0)</f>
        <v>0</v>
      </c>
      <c r="E462">
        <f t="shared" si="29"/>
        <v>0</v>
      </c>
      <c r="G462" cm="1">
        <f t="array" ref="G462">IF(AND($E462&gt;11,Taulukko2[Kohde]=Aikataulu!A$1),"SKIP",Aikataulu!A462)</f>
        <v>0</v>
      </c>
      <c r="H462" cm="1">
        <f t="array" ref="H462">IF(AND($E462&gt;11,Taulukko2[Matalin prioriteetti]=Aikataulu!B$1),"SKIP",Aikataulu!B462)</f>
        <v>0</v>
      </c>
      <c r="I462" cm="1">
        <f t="array" ref="I462">IF(AND($E462&gt;11,Taulukko2[Kohde]=Aikataulu!C$1),"SKIP",Aikataulu!C462)</f>
        <v>0</v>
      </c>
      <c r="J462" cm="1">
        <f t="array" ref="J462">IF(AND($E462&gt;11,Taulukko2[Kohde]=Aikataulu!D$1),"SKIP",Aikataulu!D462)</f>
        <v>0</v>
      </c>
      <c r="K462">
        <f t="shared" si="30"/>
        <v>0</v>
      </c>
      <c r="O462">
        <f>IF(AND(ROW()&gt;'Uusi auto'!E$21,ROW()&lt;AB$4),'Uusi auto'!E$7,0)</f>
        <v>0</v>
      </c>
      <c r="Q462">
        <f t="shared" si="31"/>
        <v>0</v>
      </c>
      <c r="U462">
        <f>IF(AND(ROW()&gt;'Uusi auto'!K$21,ROW()&lt;AG$4),'Uusi auto'!K$7,0)</f>
        <v>0</v>
      </c>
      <c r="W462">
        <f t="shared" si="32"/>
        <v>0</v>
      </c>
    </row>
    <row r="463" spans="3:23" x14ac:dyDescent="0.35">
      <c r="C463">
        <f>IF(AND(ROW()&gt;'Uusi auto'!E$21,ROW()&lt;'Uusi auto'!E$23),'Uusi auto'!E$7,0)</f>
        <v>0</v>
      </c>
      <c r="E463">
        <f t="shared" si="29"/>
        <v>0</v>
      </c>
      <c r="G463" cm="1">
        <f t="array" ref="G463">IF(AND($E463&gt;11,Taulukko2[Kohde]=Aikataulu!A$1),"SKIP",Aikataulu!A463)</f>
        <v>0</v>
      </c>
      <c r="H463" cm="1">
        <f t="array" ref="H463">IF(AND($E463&gt;11,Taulukko2[Matalin prioriteetti]=Aikataulu!B$1),"SKIP",Aikataulu!B463)</f>
        <v>0</v>
      </c>
      <c r="I463" cm="1">
        <f t="array" ref="I463">IF(AND($E463&gt;11,Taulukko2[Kohde]=Aikataulu!C$1),"SKIP",Aikataulu!C463)</f>
        <v>0</v>
      </c>
      <c r="J463" cm="1">
        <f t="array" ref="J463">IF(AND($E463&gt;11,Taulukko2[Kohde]=Aikataulu!D$1),"SKIP",Aikataulu!D463)</f>
        <v>0</v>
      </c>
      <c r="K463">
        <f t="shared" si="30"/>
        <v>0</v>
      </c>
      <c r="O463">
        <f>IF(AND(ROW()&gt;'Uusi auto'!E$21,ROW()&lt;AB$4),'Uusi auto'!E$7,0)</f>
        <v>0</v>
      </c>
      <c r="Q463">
        <f t="shared" si="31"/>
        <v>0</v>
      </c>
      <c r="U463">
        <f>IF(AND(ROW()&gt;'Uusi auto'!K$21,ROW()&lt;AG$4),'Uusi auto'!K$7,0)</f>
        <v>0</v>
      </c>
      <c r="W463">
        <f t="shared" si="32"/>
        <v>0</v>
      </c>
    </row>
    <row r="464" spans="3:23" x14ac:dyDescent="0.35">
      <c r="C464">
        <f>IF(AND(ROW()&gt;'Uusi auto'!E$21,ROW()&lt;'Uusi auto'!E$23),'Uusi auto'!E$7,0)</f>
        <v>0</v>
      </c>
      <c r="E464">
        <f t="shared" si="29"/>
        <v>0</v>
      </c>
      <c r="G464" cm="1">
        <f t="array" ref="G464">IF(AND($E464&gt;11,Taulukko2[Kohde]=Aikataulu!A$1),"SKIP",Aikataulu!A464)</f>
        <v>0</v>
      </c>
      <c r="H464" cm="1">
        <f t="array" ref="H464">IF(AND($E464&gt;11,Taulukko2[Matalin prioriteetti]=Aikataulu!B$1),"SKIP",Aikataulu!B464)</f>
        <v>0</v>
      </c>
      <c r="I464" cm="1">
        <f t="array" ref="I464">IF(AND($E464&gt;11,Taulukko2[Kohde]=Aikataulu!C$1),"SKIP",Aikataulu!C464)</f>
        <v>0</v>
      </c>
      <c r="J464" cm="1">
        <f t="array" ref="J464">IF(AND($E464&gt;11,Taulukko2[Kohde]=Aikataulu!D$1),"SKIP",Aikataulu!D464)</f>
        <v>0</v>
      </c>
      <c r="K464">
        <f t="shared" si="30"/>
        <v>0</v>
      </c>
      <c r="O464">
        <f>IF(AND(ROW()&gt;'Uusi auto'!E$21,ROW()&lt;AB$4),'Uusi auto'!E$7,0)</f>
        <v>0</v>
      </c>
      <c r="Q464">
        <f t="shared" si="31"/>
        <v>0</v>
      </c>
      <c r="U464">
        <f>IF(AND(ROW()&gt;'Uusi auto'!K$21,ROW()&lt;AG$4),'Uusi auto'!K$7,0)</f>
        <v>0</v>
      </c>
      <c r="W464">
        <f t="shared" si="32"/>
        <v>0</v>
      </c>
    </row>
    <row r="465" spans="3:23" x14ac:dyDescent="0.35">
      <c r="C465">
        <f>IF(AND(ROW()&gt;'Uusi auto'!E$21,ROW()&lt;'Uusi auto'!E$23),'Uusi auto'!E$7,0)</f>
        <v>0</v>
      </c>
      <c r="E465">
        <f t="shared" si="29"/>
        <v>0</v>
      </c>
      <c r="G465" cm="1">
        <f t="array" ref="G465">IF(AND($E465&gt;11,Taulukko2[Kohde]=Aikataulu!A$1),"SKIP",Aikataulu!A465)</f>
        <v>0</v>
      </c>
      <c r="H465" cm="1">
        <f t="array" ref="H465">IF(AND($E465&gt;11,Taulukko2[Matalin prioriteetti]=Aikataulu!B$1),"SKIP",Aikataulu!B465)</f>
        <v>0</v>
      </c>
      <c r="I465" cm="1">
        <f t="array" ref="I465">IF(AND($E465&gt;11,Taulukko2[Kohde]=Aikataulu!C$1),"SKIP",Aikataulu!C465)</f>
        <v>0</v>
      </c>
      <c r="J465" cm="1">
        <f t="array" ref="J465">IF(AND($E465&gt;11,Taulukko2[Kohde]=Aikataulu!D$1),"SKIP",Aikataulu!D465)</f>
        <v>0</v>
      </c>
      <c r="K465">
        <f t="shared" si="30"/>
        <v>0</v>
      </c>
      <c r="O465">
        <f>IF(AND(ROW()&gt;'Uusi auto'!E$21,ROW()&lt;AB$4),'Uusi auto'!E$7,0)</f>
        <v>0</v>
      </c>
      <c r="Q465">
        <f t="shared" si="31"/>
        <v>0</v>
      </c>
      <c r="U465">
        <f>IF(AND(ROW()&gt;'Uusi auto'!K$21,ROW()&lt;AG$4),'Uusi auto'!K$7,0)</f>
        <v>0</v>
      </c>
      <c r="W465">
        <f t="shared" si="32"/>
        <v>0</v>
      </c>
    </row>
    <row r="466" spans="3:23" x14ac:dyDescent="0.35">
      <c r="C466">
        <f>IF(AND(ROW()&gt;'Uusi auto'!E$21,ROW()&lt;'Uusi auto'!E$23),'Uusi auto'!E$7,0)</f>
        <v>0</v>
      </c>
      <c r="E466">
        <f t="shared" si="29"/>
        <v>0</v>
      </c>
      <c r="G466" cm="1">
        <f t="array" ref="G466">IF(AND($E466&gt;11,Taulukko2[Kohde]=Aikataulu!A$1),"SKIP",Aikataulu!A466)</f>
        <v>0</v>
      </c>
      <c r="H466" cm="1">
        <f t="array" ref="H466">IF(AND($E466&gt;11,Taulukko2[Matalin prioriteetti]=Aikataulu!B$1),"SKIP",Aikataulu!B466)</f>
        <v>0</v>
      </c>
      <c r="I466" cm="1">
        <f t="array" ref="I466">IF(AND($E466&gt;11,Taulukko2[Kohde]=Aikataulu!C$1),"SKIP",Aikataulu!C466)</f>
        <v>0</v>
      </c>
      <c r="J466" cm="1">
        <f t="array" ref="J466">IF(AND($E466&gt;11,Taulukko2[Kohde]=Aikataulu!D$1),"SKIP",Aikataulu!D466)</f>
        <v>0</v>
      </c>
      <c r="K466">
        <f t="shared" si="30"/>
        <v>0</v>
      </c>
      <c r="O466">
        <f>IF(AND(ROW()&gt;'Uusi auto'!E$21,ROW()&lt;AB$4),'Uusi auto'!E$7,0)</f>
        <v>0</v>
      </c>
      <c r="Q466">
        <f t="shared" si="31"/>
        <v>0</v>
      </c>
      <c r="U466">
        <f>IF(AND(ROW()&gt;'Uusi auto'!K$21,ROW()&lt;AG$4),'Uusi auto'!K$7,0)</f>
        <v>0</v>
      </c>
      <c r="W466">
        <f t="shared" si="32"/>
        <v>0</v>
      </c>
    </row>
    <row r="467" spans="3:23" x14ac:dyDescent="0.35">
      <c r="C467">
        <f>IF(AND(ROW()&gt;'Uusi auto'!E$21,ROW()&lt;'Uusi auto'!E$23),'Uusi auto'!E$7,0)</f>
        <v>0</v>
      </c>
      <c r="E467">
        <f t="shared" si="29"/>
        <v>0</v>
      </c>
      <c r="G467" cm="1">
        <f t="array" ref="G467">IF(AND($E467&gt;11,Taulukko2[Kohde]=Aikataulu!A$1),"SKIP",Aikataulu!A467)</f>
        <v>0</v>
      </c>
      <c r="H467" cm="1">
        <f t="array" ref="H467">IF(AND($E467&gt;11,Taulukko2[Matalin prioriteetti]=Aikataulu!B$1),"SKIP",Aikataulu!B467)</f>
        <v>0</v>
      </c>
      <c r="I467" cm="1">
        <f t="array" ref="I467">IF(AND($E467&gt;11,Taulukko2[Kohde]=Aikataulu!C$1),"SKIP",Aikataulu!C467)</f>
        <v>0</v>
      </c>
      <c r="J467" cm="1">
        <f t="array" ref="J467">IF(AND($E467&gt;11,Taulukko2[Kohde]=Aikataulu!D$1),"SKIP",Aikataulu!D467)</f>
        <v>0</v>
      </c>
      <c r="K467">
        <f t="shared" si="30"/>
        <v>0</v>
      </c>
      <c r="O467">
        <f>IF(AND(ROW()&gt;'Uusi auto'!E$21,ROW()&lt;AB$4),'Uusi auto'!E$7,0)</f>
        <v>0</v>
      </c>
      <c r="Q467">
        <f t="shared" si="31"/>
        <v>0</v>
      </c>
      <c r="U467">
        <f>IF(AND(ROW()&gt;'Uusi auto'!K$21,ROW()&lt;AG$4),'Uusi auto'!K$7,0)</f>
        <v>0</v>
      </c>
      <c r="W467">
        <f t="shared" si="32"/>
        <v>0</v>
      </c>
    </row>
    <row r="468" spans="3:23" x14ac:dyDescent="0.35">
      <c r="C468">
        <f>IF(AND(ROW()&gt;'Uusi auto'!E$21,ROW()&lt;'Uusi auto'!E$23),'Uusi auto'!E$7,0)</f>
        <v>0</v>
      </c>
      <c r="E468">
        <f t="shared" si="29"/>
        <v>0</v>
      </c>
      <c r="G468" cm="1">
        <f t="array" ref="G468">IF(AND($E468&gt;11,Taulukko2[Kohde]=Aikataulu!A$1),"SKIP",Aikataulu!A468)</f>
        <v>0</v>
      </c>
      <c r="H468" cm="1">
        <f t="array" ref="H468">IF(AND($E468&gt;11,Taulukko2[Matalin prioriteetti]=Aikataulu!B$1),"SKIP",Aikataulu!B468)</f>
        <v>0</v>
      </c>
      <c r="I468" cm="1">
        <f t="array" ref="I468">IF(AND($E468&gt;11,Taulukko2[Kohde]=Aikataulu!C$1),"SKIP",Aikataulu!C468)</f>
        <v>0</v>
      </c>
      <c r="J468" cm="1">
        <f t="array" ref="J468">IF(AND($E468&gt;11,Taulukko2[Kohde]=Aikataulu!D$1),"SKIP",Aikataulu!D468)</f>
        <v>0</v>
      </c>
      <c r="K468">
        <f t="shared" si="30"/>
        <v>0</v>
      </c>
      <c r="O468">
        <f>IF(AND(ROW()&gt;'Uusi auto'!E$21,ROW()&lt;AB$4),'Uusi auto'!E$7,0)</f>
        <v>0</v>
      </c>
      <c r="Q468">
        <f t="shared" si="31"/>
        <v>0</v>
      </c>
      <c r="U468">
        <f>IF(AND(ROW()&gt;'Uusi auto'!K$21,ROW()&lt;AG$4),'Uusi auto'!K$7,0)</f>
        <v>0</v>
      </c>
      <c r="W468">
        <f t="shared" si="32"/>
        <v>0</v>
      </c>
    </row>
    <row r="469" spans="3:23" x14ac:dyDescent="0.35">
      <c r="C469">
        <f>IF(AND(ROW()&gt;'Uusi auto'!E$21,ROW()&lt;'Uusi auto'!E$23),'Uusi auto'!E$7,0)</f>
        <v>0</v>
      </c>
      <c r="E469">
        <f t="shared" si="29"/>
        <v>0</v>
      </c>
      <c r="G469" cm="1">
        <f t="array" ref="G469">IF(AND($E469&gt;11,Taulukko2[Kohde]=Aikataulu!A$1),"SKIP",Aikataulu!A469)</f>
        <v>0</v>
      </c>
      <c r="H469" cm="1">
        <f t="array" ref="H469">IF(AND($E469&gt;11,Taulukko2[Matalin prioriteetti]=Aikataulu!B$1),"SKIP",Aikataulu!B469)</f>
        <v>0</v>
      </c>
      <c r="I469" cm="1">
        <f t="array" ref="I469">IF(AND($E469&gt;11,Taulukko2[Kohde]=Aikataulu!C$1),"SKIP",Aikataulu!C469)</f>
        <v>0</v>
      </c>
      <c r="J469" cm="1">
        <f t="array" ref="J469">IF(AND($E469&gt;11,Taulukko2[Kohde]=Aikataulu!D$1),"SKIP",Aikataulu!D469)</f>
        <v>0</v>
      </c>
      <c r="K469">
        <f t="shared" si="30"/>
        <v>0</v>
      </c>
      <c r="O469">
        <f>IF(AND(ROW()&gt;'Uusi auto'!E$21,ROW()&lt;AB$4),'Uusi auto'!E$7,0)</f>
        <v>0</v>
      </c>
      <c r="Q469">
        <f t="shared" si="31"/>
        <v>0</v>
      </c>
      <c r="U469">
        <f>IF(AND(ROW()&gt;'Uusi auto'!K$21,ROW()&lt;AG$4),'Uusi auto'!K$7,0)</f>
        <v>0</v>
      </c>
      <c r="W469">
        <f t="shared" si="32"/>
        <v>0</v>
      </c>
    </row>
    <row r="470" spans="3:23" x14ac:dyDescent="0.35">
      <c r="C470">
        <f>IF(AND(ROW()&gt;'Uusi auto'!E$21,ROW()&lt;'Uusi auto'!E$23),'Uusi auto'!E$7,0)</f>
        <v>0</v>
      </c>
      <c r="E470">
        <f t="shared" si="29"/>
        <v>0</v>
      </c>
      <c r="G470" cm="1">
        <f t="array" ref="G470">IF(AND($E470&gt;11,Taulukko2[Kohde]=Aikataulu!A$1),"SKIP",Aikataulu!A470)</f>
        <v>0</v>
      </c>
      <c r="H470" cm="1">
        <f t="array" ref="H470">IF(AND($E470&gt;11,Taulukko2[Matalin prioriteetti]=Aikataulu!B$1),"SKIP",Aikataulu!B470)</f>
        <v>0</v>
      </c>
      <c r="I470" cm="1">
        <f t="array" ref="I470">IF(AND($E470&gt;11,Taulukko2[Kohde]=Aikataulu!C$1),"SKIP",Aikataulu!C470)</f>
        <v>0</v>
      </c>
      <c r="J470" cm="1">
        <f t="array" ref="J470">IF(AND($E470&gt;11,Taulukko2[Kohde]=Aikataulu!D$1),"SKIP",Aikataulu!D470)</f>
        <v>0</v>
      </c>
      <c r="K470">
        <f t="shared" si="30"/>
        <v>0</v>
      </c>
      <c r="O470">
        <f>IF(AND(ROW()&gt;'Uusi auto'!E$21,ROW()&lt;AB$4),'Uusi auto'!E$7,0)</f>
        <v>0</v>
      </c>
      <c r="Q470">
        <f t="shared" si="31"/>
        <v>0</v>
      </c>
      <c r="U470">
        <f>IF(AND(ROW()&gt;'Uusi auto'!K$21,ROW()&lt;AG$4),'Uusi auto'!K$7,0)</f>
        <v>0</v>
      </c>
      <c r="W470">
        <f t="shared" si="32"/>
        <v>0</v>
      </c>
    </row>
    <row r="471" spans="3:23" x14ac:dyDescent="0.35">
      <c r="C471">
        <f>IF(AND(ROW()&gt;'Uusi auto'!E$21,ROW()&lt;'Uusi auto'!E$23),'Uusi auto'!E$7,0)</f>
        <v>0</v>
      </c>
      <c r="E471">
        <f t="shared" si="29"/>
        <v>0</v>
      </c>
      <c r="G471" cm="1">
        <f t="array" ref="G471">IF(AND($E471&gt;11,Taulukko2[Kohde]=Aikataulu!A$1),"SKIP",Aikataulu!A471)</f>
        <v>0</v>
      </c>
      <c r="H471" cm="1">
        <f t="array" ref="H471">IF(AND($E471&gt;11,Taulukko2[Matalin prioriteetti]=Aikataulu!B$1),"SKIP",Aikataulu!B471)</f>
        <v>0</v>
      </c>
      <c r="I471" cm="1">
        <f t="array" ref="I471">IF(AND($E471&gt;11,Taulukko2[Kohde]=Aikataulu!C$1),"SKIP",Aikataulu!C471)</f>
        <v>0</v>
      </c>
      <c r="J471" cm="1">
        <f t="array" ref="J471">IF(AND($E471&gt;11,Taulukko2[Kohde]=Aikataulu!D$1),"SKIP",Aikataulu!D471)</f>
        <v>0</v>
      </c>
      <c r="K471">
        <f t="shared" si="30"/>
        <v>0</v>
      </c>
      <c r="O471">
        <f>IF(AND(ROW()&gt;'Uusi auto'!E$21,ROW()&lt;AB$4),'Uusi auto'!E$7,0)</f>
        <v>0</v>
      </c>
      <c r="Q471">
        <f t="shared" si="31"/>
        <v>0</v>
      </c>
      <c r="U471">
        <f>IF(AND(ROW()&gt;'Uusi auto'!K$21,ROW()&lt;AG$4),'Uusi auto'!K$7,0)</f>
        <v>0</v>
      </c>
      <c r="W471">
        <f t="shared" si="32"/>
        <v>0</v>
      </c>
    </row>
    <row r="472" spans="3:23" x14ac:dyDescent="0.35">
      <c r="C472">
        <f>IF(AND(ROW()&gt;'Uusi auto'!E$21,ROW()&lt;'Uusi auto'!E$23),'Uusi auto'!E$7,0)</f>
        <v>0</v>
      </c>
      <c r="E472">
        <f t="shared" si="29"/>
        <v>0</v>
      </c>
      <c r="G472" cm="1">
        <f t="array" ref="G472">IF(AND($E472&gt;11,Taulukko2[Kohde]=Aikataulu!A$1),"SKIP",Aikataulu!A472)</f>
        <v>0</v>
      </c>
      <c r="H472" cm="1">
        <f t="array" ref="H472">IF(AND($E472&gt;11,Taulukko2[Matalin prioriteetti]=Aikataulu!B$1),"SKIP",Aikataulu!B472)</f>
        <v>0</v>
      </c>
      <c r="I472" cm="1">
        <f t="array" ref="I472">IF(AND($E472&gt;11,Taulukko2[Kohde]=Aikataulu!C$1),"SKIP",Aikataulu!C472)</f>
        <v>0</v>
      </c>
      <c r="J472" cm="1">
        <f t="array" ref="J472">IF(AND($E472&gt;11,Taulukko2[Kohde]=Aikataulu!D$1),"SKIP",Aikataulu!D472)</f>
        <v>0</v>
      </c>
      <c r="K472">
        <f t="shared" si="30"/>
        <v>0</v>
      </c>
      <c r="O472">
        <f>IF(AND(ROW()&gt;'Uusi auto'!E$21,ROW()&lt;AB$4),'Uusi auto'!E$7,0)</f>
        <v>0</v>
      </c>
      <c r="Q472">
        <f t="shared" si="31"/>
        <v>0</v>
      </c>
      <c r="U472">
        <f>IF(AND(ROW()&gt;'Uusi auto'!K$21,ROW()&lt;AG$4),'Uusi auto'!K$7,0)</f>
        <v>0</v>
      </c>
      <c r="W472">
        <f t="shared" si="32"/>
        <v>0</v>
      </c>
    </row>
    <row r="473" spans="3:23" x14ac:dyDescent="0.35">
      <c r="C473">
        <f>IF(AND(ROW()&gt;'Uusi auto'!E$21,ROW()&lt;'Uusi auto'!E$23),'Uusi auto'!E$7,0)</f>
        <v>0</v>
      </c>
      <c r="E473">
        <f t="shared" si="29"/>
        <v>0</v>
      </c>
      <c r="G473" cm="1">
        <f t="array" ref="G473">IF(AND($E473&gt;11,Taulukko2[Kohde]=Aikataulu!A$1),"SKIP",Aikataulu!A473)</f>
        <v>0</v>
      </c>
      <c r="H473" cm="1">
        <f t="array" ref="H473">IF(AND($E473&gt;11,Taulukko2[Matalin prioriteetti]=Aikataulu!B$1),"SKIP",Aikataulu!B473)</f>
        <v>0</v>
      </c>
      <c r="I473" cm="1">
        <f t="array" ref="I473">IF(AND($E473&gt;11,Taulukko2[Kohde]=Aikataulu!C$1),"SKIP",Aikataulu!C473)</f>
        <v>0</v>
      </c>
      <c r="J473" cm="1">
        <f t="array" ref="J473">IF(AND($E473&gt;11,Taulukko2[Kohde]=Aikataulu!D$1),"SKIP",Aikataulu!D473)</f>
        <v>0</v>
      </c>
      <c r="K473">
        <f t="shared" si="30"/>
        <v>0</v>
      </c>
      <c r="O473">
        <f>IF(AND(ROW()&gt;'Uusi auto'!E$21,ROW()&lt;AB$4),'Uusi auto'!E$7,0)</f>
        <v>0</v>
      </c>
      <c r="Q473">
        <f t="shared" si="31"/>
        <v>0</v>
      </c>
      <c r="U473">
        <f>IF(AND(ROW()&gt;'Uusi auto'!K$21,ROW()&lt;AG$4),'Uusi auto'!K$7,0)</f>
        <v>0</v>
      </c>
      <c r="W473">
        <f t="shared" si="32"/>
        <v>0</v>
      </c>
    </row>
    <row r="474" spans="3:23" x14ac:dyDescent="0.35">
      <c r="C474">
        <f>IF(AND(ROW()&gt;'Uusi auto'!E$21,ROW()&lt;'Uusi auto'!E$23),'Uusi auto'!E$7,0)</f>
        <v>0</v>
      </c>
      <c r="E474">
        <f t="shared" si="29"/>
        <v>0</v>
      </c>
      <c r="G474" cm="1">
        <f t="array" ref="G474">IF(AND($E474&gt;11,Taulukko2[Kohde]=Aikataulu!A$1),"SKIP",Aikataulu!A474)</f>
        <v>0</v>
      </c>
      <c r="H474" cm="1">
        <f t="array" ref="H474">IF(AND($E474&gt;11,Taulukko2[Matalin prioriteetti]=Aikataulu!B$1),"SKIP",Aikataulu!B474)</f>
        <v>0</v>
      </c>
      <c r="I474" cm="1">
        <f t="array" ref="I474">IF(AND($E474&gt;11,Taulukko2[Kohde]=Aikataulu!C$1),"SKIP",Aikataulu!C474)</f>
        <v>0</v>
      </c>
      <c r="J474" cm="1">
        <f t="array" ref="J474">IF(AND($E474&gt;11,Taulukko2[Kohde]=Aikataulu!D$1),"SKIP",Aikataulu!D474)</f>
        <v>0</v>
      </c>
      <c r="K474">
        <f t="shared" si="30"/>
        <v>0</v>
      </c>
      <c r="O474">
        <f>IF(AND(ROW()&gt;'Uusi auto'!E$21,ROW()&lt;AB$4),'Uusi auto'!E$7,0)</f>
        <v>0</v>
      </c>
      <c r="Q474">
        <f t="shared" si="31"/>
        <v>0</v>
      </c>
      <c r="U474">
        <f>IF(AND(ROW()&gt;'Uusi auto'!K$21,ROW()&lt;AG$4),'Uusi auto'!K$7,0)</f>
        <v>0</v>
      </c>
      <c r="W474">
        <f t="shared" si="32"/>
        <v>0</v>
      </c>
    </row>
    <row r="475" spans="3:23" x14ac:dyDescent="0.35">
      <c r="C475">
        <f>IF(AND(ROW()&gt;'Uusi auto'!E$21,ROW()&lt;'Uusi auto'!E$23),'Uusi auto'!E$7,0)</f>
        <v>0</v>
      </c>
      <c r="E475">
        <f t="shared" si="29"/>
        <v>0</v>
      </c>
      <c r="G475" cm="1">
        <f t="array" ref="G475">IF(AND($E475&gt;11,Taulukko2[Kohde]=Aikataulu!A$1),"SKIP",Aikataulu!A475)</f>
        <v>0</v>
      </c>
      <c r="H475" cm="1">
        <f t="array" ref="H475">IF(AND($E475&gt;11,Taulukko2[Matalin prioriteetti]=Aikataulu!B$1),"SKIP",Aikataulu!B475)</f>
        <v>0</v>
      </c>
      <c r="I475" cm="1">
        <f t="array" ref="I475">IF(AND($E475&gt;11,Taulukko2[Kohde]=Aikataulu!C$1),"SKIP",Aikataulu!C475)</f>
        <v>0</v>
      </c>
      <c r="J475" cm="1">
        <f t="array" ref="J475">IF(AND($E475&gt;11,Taulukko2[Kohde]=Aikataulu!D$1),"SKIP",Aikataulu!D475)</f>
        <v>0</v>
      </c>
      <c r="K475">
        <f t="shared" si="30"/>
        <v>0</v>
      </c>
      <c r="O475">
        <f>IF(AND(ROW()&gt;'Uusi auto'!E$21,ROW()&lt;AB$4),'Uusi auto'!E$7,0)</f>
        <v>0</v>
      </c>
      <c r="Q475">
        <f t="shared" si="31"/>
        <v>0</v>
      </c>
      <c r="U475">
        <f>IF(AND(ROW()&gt;'Uusi auto'!K$21,ROW()&lt;AG$4),'Uusi auto'!K$7,0)</f>
        <v>0</v>
      </c>
      <c r="W475">
        <f t="shared" si="32"/>
        <v>0</v>
      </c>
    </row>
    <row r="476" spans="3:23" x14ac:dyDescent="0.35">
      <c r="C476">
        <f>IF(AND(ROW()&gt;'Uusi auto'!E$21,ROW()&lt;'Uusi auto'!E$23),'Uusi auto'!E$7,0)</f>
        <v>0</v>
      </c>
      <c r="E476">
        <f t="shared" si="29"/>
        <v>0</v>
      </c>
      <c r="G476" cm="1">
        <f t="array" ref="G476">IF(AND($E476&gt;11,Taulukko2[Kohde]=Aikataulu!A$1),"SKIP",Aikataulu!A476)</f>
        <v>0</v>
      </c>
      <c r="H476" cm="1">
        <f t="array" ref="H476">IF(AND($E476&gt;11,Taulukko2[Matalin prioriteetti]=Aikataulu!B$1),"SKIP",Aikataulu!B476)</f>
        <v>0</v>
      </c>
      <c r="I476" cm="1">
        <f t="array" ref="I476">IF(AND($E476&gt;11,Taulukko2[Kohde]=Aikataulu!C$1),"SKIP",Aikataulu!C476)</f>
        <v>0</v>
      </c>
      <c r="J476" cm="1">
        <f t="array" ref="J476">IF(AND($E476&gt;11,Taulukko2[Kohde]=Aikataulu!D$1),"SKIP",Aikataulu!D476)</f>
        <v>0</v>
      </c>
      <c r="K476">
        <f t="shared" si="30"/>
        <v>0</v>
      </c>
      <c r="O476">
        <f>IF(AND(ROW()&gt;'Uusi auto'!E$21,ROW()&lt;AB$4),'Uusi auto'!E$7,0)</f>
        <v>0</v>
      </c>
      <c r="Q476">
        <f t="shared" si="31"/>
        <v>0</v>
      </c>
      <c r="U476">
        <f>IF(AND(ROW()&gt;'Uusi auto'!K$21,ROW()&lt;AG$4),'Uusi auto'!K$7,0)</f>
        <v>0</v>
      </c>
      <c r="W476">
        <f t="shared" si="32"/>
        <v>0</v>
      </c>
    </row>
    <row r="477" spans="3:23" x14ac:dyDescent="0.35">
      <c r="C477">
        <f>IF(AND(ROW()&gt;'Uusi auto'!E$21,ROW()&lt;'Uusi auto'!E$23),'Uusi auto'!E$7,0)</f>
        <v>0</v>
      </c>
      <c r="E477">
        <f t="shared" si="29"/>
        <v>0</v>
      </c>
      <c r="G477" cm="1">
        <f t="array" ref="G477">IF(AND($E477&gt;11,Taulukko2[Kohde]=Aikataulu!A$1),"SKIP",Aikataulu!A477)</f>
        <v>0</v>
      </c>
      <c r="H477" cm="1">
        <f t="array" ref="H477">IF(AND($E477&gt;11,Taulukko2[Matalin prioriteetti]=Aikataulu!B$1),"SKIP",Aikataulu!B477)</f>
        <v>0</v>
      </c>
      <c r="I477" cm="1">
        <f t="array" ref="I477">IF(AND($E477&gt;11,Taulukko2[Kohde]=Aikataulu!C$1),"SKIP",Aikataulu!C477)</f>
        <v>0</v>
      </c>
      <c r="J477" cm="1">
        <f t="array" ref="J477">IF(AND($E477&gt;11,Taulukko2[Kohde]=Aikataulu!D$1),"SKIP",Aikataulu!D477)</f>
        <v>0</v>
      </c>
      <c r="K477">
        <f t="shared" si="30"/>
        <v>0</v>
      </c>
      <c r="O477">
        <f>IF(AND(ROW()&gt;'Uusi auto'!E$21,ROW()&lt;AB$4),'Uusi auto'!E$7,0)</f>
        <v>0</v>
      </c>
      <c r="Q477">
        <f t="shared" si="31"/>
        <v>0</v>
      </c>
      <c r="U477">
        <f>IF(AND(ROW()&gt;'Uusi auto'!K$21,ROW()&lt;AG$4),'Uusi auto'!K$7,0)</f>
        <v>0</v>
      </c>
      <c r="W477">
        <f t="shared" si="32"/>
        <v>0</v>
      </c>
    </row>
    <row r="478" spans="3:23" x14ac:dyDescent="0.35">
      <c r="C478">
        <f>IF(AND(ROW()&gt;'Uusi auto'!E$21,ROW()&lt;'Uusi auto'!E$23),'Uusi auto'!E$7,0)</f>
        <v>0</v>
      </c>
      <c r="E478">
        <f t="shared" si="29"/>
        <v>0</v>
      </c>
      <c r="G478" cm="1">
        <f t="array" ref="G478">IF(AND($E478&gt;11,Taulukko2[Kohde]=Aikataulu!A$1),"SKIP",Aikataulu!A478)</f>
        <v>0</v>
      </c>
      <c r="H478" cm="1">
        <f t="array" ref="H478">IF(AND($E478&gt;11,Taulukko2[Matalin prioriteetti]=Aikataulu!B$1),"SKIP",Aikataulu!B478)</f>
        <v>0</v>
      </c>
      <c r="I478" cm="1">
        <f t="array" ref="I478">IF(AND($E478&gt;11,Taulukko2[Kohde]=Aikataulu!C$1),"SKIP",Aikataulu!C478)</f>
        <v>0</v>
      </c>
      <c r="J478" cm="1">
        <f t="array" ref="J478">IF(AND($E478&gt;11,Taulukko2[Kohde]=Aikataulu!D$1),"SKIP",Aikataulu!D478)</f>
        <v>0</v>
      </c>
      <c r="K478">
        <f t="shared" si="30"/>
        <v>0</v>
      </c>
      <c r="O478">
        <f>IF(AND(ROW()&gt;'Uusi auto'!E$21,ROW()&lt;AB$4),'Uusi auto'!E$7,0)</f>
        <v>0</v>
      </c>
      <c r="Q478">
        <f t="shared" si="31"/>
        <v>0</v>
      </c>
      <c r="U478">
        <f>IF(AND(ROW()&gt;'Uusi auto'!K$21,ROW()&lt;AG$4),'Uusi auto'!K$7,0)</f>
        <v>0</v>
      </c>
      <c r="W478">
        <f t="shared" si="32"/>
        <v>0</v>
      </c>
    </row>
    <row r="479" spans="3:23" x14ac:dyDescent="0.35">
      <c r="C479">
        <f>IF(AND(ROW()&gt;'Uusi auto'!E$21,ROW()&lt;'Uusi auto'!E$23),'Uusi auto'!E$7,0)</f>
        <v>0</v>
      </c>
      <c r="E479">
        <f t="shared" si="29"/>
        <v>0</v>
      </c>
      <c r="G479" cm="1">
        <f t="array" ref="G479">IF(AND($E479&gt;11,Taulukko2[Kohde]=Aikataulu!A$1),"SKIP",Aikataulu!A479)</f>
        <v>0</v>
      </c>
      <c r="H479" cm="1">
        <f t="array" ref="H479">IF(AND($E479&gt;11,Taulukko2[Matalin prioriteetti]=Aikataulu!B$1),"SKIP",Aikataulu!B479)</f>
        <v>0</v>
      </c>
      <c r="I479" cm="1">
        <f t="array" ref="I479">IF(AND($E479&gt;11,Taulukko2[Kohde]=Aikataulu!C$1),"SKIP",Aikataulu!C479)</f>
        <v>0</v>
      </c>
      <c r="J479" cm="1">
        <f t="array" ref="J479">IF(AND($E479&gt;11,Taulukko2[Kohde]=Aikataulu!D$1),"SKIP",Aikataulu!D479)</f>
        <v>0</v>
      </c>
      <c r="K479">
        <f t="shared" si="30"/>
        <v>0</v>
      </c>
      <c r="O479">
        <f>IF(AND(ROW()&gt;'Uusi auto'!E$21,ROW()&lt;AB$4),'Uusi auto'!E$7,0)</f>
        <v>0</v>
      </c>
      <c r="Q479">
        <f t="shared" si="31"/>
        <v>0</v>
      </c>
      <c r="U479">
        <f>IF(AND(ROW()&gt;'Uusi auto'!K$21,ROW()&lt;AG$4),'Uusi auto'!K$7,0)</f>
        <v>0</v>
      </c>
      <c r="W479">
        <f t="shared" si="32"/>
        <v>0</v>
      </c>
    </row>
    <row r="480" spans="3:23" x14ac:dyDescent="0.35">
      <c r="C480">
        <f>IF(AND(ROW()&gt;'Uusi auto'!E$21,ROW()&lt;'Uusi auto'!E$23),'Uusi auto'!E$7,0)</f>
        <v>0</v>
      </c>
      <c r="E480">
        <f t="shared" si="29"/>
        <v>0</v>
      </c>
      <c r="G480" cm="1">
        <f t="array" ref="G480">IF(AND($E480&gt;11,Taulukko2[Kohde]=Aikataulu!A$1),"SKIP",Aikataulu!A480)</f>
        <v>0</v>
      </c>
      <c r="H480" cm="1">
        <f t="array" ref="H480">IF(AND($E480&gt;11,Taulukko2[Matalin prioriteetti]=Aikataulu!B$1),"SKIP",Aikataulu!B480)</f>
        <v>0</v>
      </c>
      <c r="I480" cm="1">
        <f t="array" ref="I480">IF(AND($E480&gt;11,Taulukko2[Kohde]=Aikataulu!C$1),"SKIP",Aikataulu!C480)</f>
        <v>0</v>
      </c>
      <c r="J480" cm="1">
        <f t="array" ref="J480">IF(AND($E480&gt;11,Taulukko2[Kohde]=Aikataulu!D$1),"SKIP",Aikataulu!D480)</f>
        <v>0</v>
      </c>
      <c r="K480">
        <f t="shared" si="30"/>
        <v>0</v>
      </c>
      <c r="O480">
        <f>IF(AND(ROW()&gt;'Uusi auto'!E$21,ROW()&lt;AB$4),'Uusi auto'!E$7,0)</f>
        <v>0</v>
      </c>
      <c r="Q480">
        <f t="shared" si="31"/>
        <v>0</v>
      </c>
      <c r="U480">
        <f>IF(AND(ROW()&gt;'Uusi auto'!K$21,ROW()&lt;AG$4),'Uusi auto'!K$7,0)</f>
        <v>0</v>
      </c>
      <c r="W480">
        <f t="shared" si="32"/>
        <v>0</v>
      </c>
    </row>
    <row r="481" spans="3:23" x14ac:dyDescent="0.35">
      <c r="C481">
        <f>IF(AND(ROW()&gt;'Uusi auto'!E$21,ROW()&lt;'Uusi auto'!E$23),'Uusi auto'!E$7,0)</f>
        <v>0</v>
      </c>
      <c r="E481">
        <f t="shared" si="29"/>
        <v>0</v>
      </c>
      <c r="G481" cm="1">
        <f t="array" ref="G481">IF(AND($E481&gt;11,Taulukko2[Kohde]=Aikataulu!A$1),"SKIP",Aikataulu!A481)</f>
        <v>0</v>
      </c>
      <c r="H481" cm="1">
        <f t="array" ref="H481">IF(AND($E481&gt;11,Taulukko2[Matalin prioriteetti]=Aikataulu!B$1),"SKIP",Aikataulu!B481)</f>
        <v>0</v>
      </c>
      <c r="I481" cm="1">
        <f t="array" ref="I481">IF(AND($E481&gt;11,Taulukko2[Kohde]=Aikataulu!C$1),"SKIP",Aikataulu!C481)</f>
        <v>0</v>
      </c>
      <c r="J481" cm="1">
        <f t="array" ref="J481">IF(AND($E481&gt;11,Taulukko2[Kohde]=Aikataulu!D$1),"SKIP",Aikataulu!D481)</f>
        <v>0</v>
      </c>
      <c r="K481">
        <f t="shared" si="30"/>
        <v>0</v>
      </c>
      <c r="O481">
        <f>IF(AND(ROW()&gt;'Uusi auto'!E$21,ROW()&lt;AB$4),'Uusi auto'!E$7,0)</f>
        <v>0</v>
      </c>
      <c r="Q481">
        <f t="shared" si="31"/>
        <v>0</v>
      </c>
      <c r="U481">
        <f>IF(AND(ROW()&gt;'Uusi auto'!K$21,ROW()&lt;AG$4),'Uusi auto'!K$7,0)</f>
        <v>0</v>
      </c>
      <c r="W481">
        <f t="shared" si="32"/>
        <v>0</v>
      </c>
    </row>
    <row r="482" spans="3:23" x14ac:dyDescent="0.35">
      <c r="C482">
        <f>IF(AND(ROW()&gt;'Uusi auto'!E$21,ROW()&lt;'Uusi auto'!E$23),'Uusi auto'!E$7,0)</f>
        <v>0</v>
      </c>
      <c r="E482">
        <f t="shared" si="29"/>
        <v>0</v>
      </c>
      <c r="G482" cm="1">
        <f t="array" ref="G482">IF(AND($E482&gt;11,Taulukko2[Kohde]=Aikataulu!A$1),"SKIP",Aikataulu!A482)</f>
        <v>0</v>
      </c>
      <c r="H482" cm="1">
        <f t="array" ref="H482">IF(AND($E482&gt;11,Taulukko2[Matalin prioriteetti]=Aikataulu!B$1),"SKIP",Aikataulu!B482)</f>
        <v>0</v>
      </c>
      <c r="I482" cm="1">
        <f t="array" ref="I482">IF(AND($E482&gt;11,Taulukko2[Kohde]=Aikataulu!C$1),"SKIP",Aikataulu!C482)</f>
        <v>0</v>
      </c>
      <c r="J482" cm="1">
        <f t="array" ref="J482">IF(AND($E482&gt;11,Taulukko2[Kohde]=Aikataulu!D$1),"SKIP",Aikataulu!D482)</f>
        <v>0</v>
      </c>
      <c r="K482">
        <f t="shared" si="30"/>
        <v>0</v>
      </c>
      <c r="O482">
        <f>IF(AND(ROW()&gt;'Uusi auto'!E$21,ROW()&lt;AB$4),'Uusi auto'!E$7,0)</f>
        <v>0</v>
      </c>
      <c r="Q482">
        <f t="shared" si="31"/>
        <v>0</v>
      </c>
      <c r="U482">
        <f>IF(AND(ROW()&gt;'Uusi auto'!K$21,ROW()&lt;AG$4),'Uusi auto'!K$7,0)</f>
        <v>0</v>
      </c>
      <c r="W482">
        <f t="shared" si="32"/>
        <v>0</v>
      </c>
    </row>
    <row r="483" spans="3:23" x14ac:dyDescent="0.35">
      <c r="C483">
        <f>IF(AND(ROW()&gt;'Uusi auto'!E$21,ROW()&lt;'Uusi auto'!E$23),'Uusi auto'!E$7,0)</f>
        <v>0</v>
      </c>
      <c r="E483">
        <f t="shared" si="29"/>
        <v>0</v>
      </c>
      <c r="G483" cm="1">
        <f t="array" ref="G483">IF(AND($E483&gt;11,Taulukko2[Kohde]=Aikataulu!A$1),"SKIP",Aikataulu!A483)</f>
        <v>0</v>
      </c>
      <c r="H483" cm="1">
        <f t="array" ref="H483">IF(AND($E483&gt;11,Taulukko2[Matalin prioriteetti]=Aikataulu!B$1),"SKIP",Aikataulu!B483)</f>
        <v>0</v>
      </c>
      <c r="I483" cm="1">
        <f t="array" ref="I483">IF(AND($E483&gt;11,Taulukko2[Kohde]=Aikataulu!C$1),"SKIP",Aikataulu!C483)</f>
        <v>0</v>
      </c>
      <c r="J483" cm="1">
        <f t="array" ref="J483">IF(AND($E483&gt;11,Taulukko2[Kohde]=Aikataulu!D$1),"SKIP",Aikataulu!D483)</f>
        <v>0</v>
      </c>
      <c r="K483">
        <f t="shared" si="30"/>
        <v>0</v>
      </c>
      <c r="O483">
        <f>IF(AND(ROW()&gt;'Uusi auto'!E$21,ROW()&lt;AB$4),'Uusi auto'!E$7,0)</f>
        <v>0</v>
      </c>
      <c r="Q483">
        <f t="shared" si="31"/>
        <v>0</v>
      </c>
      <c r="U483">
        <f>IF(AND(ROW()&gt;'Uusi auto'!K$21,ROW()&lt;AG$4),'Uusi auto'!K$7,0)</f>
        <v>0</v>
      </c>
      <c r="W483">
        <f t="shared" si="32"/>
        <v>0</v>
      </c>
    </row>
    <row r="484" spans="3:23" x14ac:dyDescent="0.35">
      <c r="C484">
        <f>IF(AND(ROW()&gt;'Uusi auto'!E$21,ROW()&lt;'Uusi auto'!E$23),'Uusi auto'!E$7,0)</f>
        <v>0</v>
      </c>
      <c r="E484">
        <f t="shared" si="29"/>
        <v>0</v>
      </c>
      <c r="G484" cm="1">
        <f t="array" ref="G484">IF(AND($E484&gt;11,Taulukko2[Kohde]=Aikataulu!A$1),"SKIP",Aikataulu!A484)</f>
        <v>0</v>
      </c>
      <c r="H484" cm="1">
        <f t="array" ref="H484">IF(AND($E484&gt;11,Taulukko2[Matalin prioriteetti]=Aikataulu!B$1),"SKIP",Aikataulu!B484)</f>
        <v>0</v>
      </c>
      <c r="I484" cm="1">
        <f t="array" ref="I484">IF(AND($E484&gt;11,Taulukko2[Kohde]=Aikataulu!C$1),"SKIP",Aikataulu!C484)</f>
        <v>0</v>
      </c>
      <c r="J484" cm="1">
        <f t="array" ref="J484">IF(AND($E484&gt;11,Taulukko2[Kohde]=Aikataulu!D$1),"SKIP",Aikataulu!D484)</f>
        <v>0</v>
      </c>
      <c r="K484">
        <f t="shared" si="30"/>
        <v>0</v>
      </c>
      <c r="O484">
        <f>IF(AND(ROW()&gt;'Uusi auto'!E$21,ROW()&lt;AB$4),'Uusi auto'!E$7,0)</f>
        <v>0</v>
      </c>
      <c r="Q484">
        <f t="shared" si="31"/>
        <v>0</v>
      </c>
      <c r="U484">
        <f>IF(AND(ROW()&gt;'Uusi auto'!K$21,ROW()&lt;AG$4),'Uusi auto'!K$7,0)</f>
        <v>0</v>
      </c>
      <c r="W484">
        <f t="shared" si="32"/>
        <v>0</v>
      </c>
    </row>
    <row r="485" spans="3:23" x14ac:dyDescent="0.35">
      <c r="C485">
        <f>IF(AND(ROW()&gt;'Uusi auto'!E$21,ROW()&lt;'Uusi auto'!E$23),'Uusi auto'!E$7,0)</f>
        <v>0</v>
      </c>
      <c r="E485">
        <f t="shared" si="29"/>
        <v>0</v>
      </c>
      <c r="G485" cm="1">
        <f t="array" ref="G485">IF(AND($E485&gt;11,Taulukko2[Kohde]=Aikataulu!A$1),"SKIP",Aikataulu!A485)</f>
        <v>0</v>
      </c>
      <c r="H485" cm="1">
        <f t="array" ref="H485">IF(AND($E485&gt;11,Taulukko2[Matalin prioriteetti]=Aikataulu!B$1),"SKIP",Aikataulu!B485)</f>
        <v>0</v>
      </c>
      <c r="I485" cm="1">
        <f t="array" ref="I485">IF(AND($E485&gt;11,Taulukko2[Kohde]=Aikataulu!C$1),"SKIP",Aikataulu!C485)</f>
        <v>0</v>
      </c>
      <c r="J485" cm="1">
        <f t="array" ref="J485">IF(AND($E485&gt;11,Taulukko2[Kohde]=Aikataulu!D$1),"SKIP",Aikataulu!D485)</f>
        <v>0</v>
      </c>
      <c r="K485">
        <f t="shared" si="30"/>
        <v>0</v>
      </c>
      <c r="O485">
        <f>IF(AND(ROW()&gt;'Uusi auto'!E$21,ROW()&lt;AB$4),'Uusi auto'!E$7,0)</f>
        <v>0</v>
      </c>
      <c r="Q485">
        <f t="shared" si="31"/>
        <v>0</v>
      </c>
      <c r="U485">
        <f>IF(AND(ROW()&gt;'Uusi auto'!K$21,ROW()&lt;AG$4),'Uusi auto'!K$7,0)</f>
        <v>0</v>
      </c>
      <c r="W485">
        <f t="shared" si="32"/>
        <v>0</v>
      </c>
    </row>
    <row r="486" spans="3:23" x14ac:dyDescent="0.35">
      <c r="C486">
        <f>IF(AND(ROW()&gt;'Uusi auto'!E$21,ROW()&lt;'Uusi auto'!E$23),'Uusi auto'!E$7,0)</f>
        <v>0</v>
      </c>
      <c r="E486">
        <f t="shared" si="29"/>
        <v>0</v>
      </c>
      <c r="G486" cm="1">
        <f t="array" ref="G486">IF(AND($E486&gt;11,Taulukko2[Kohde]=Aikataulu!A$1),"SKIP",Aikataulu!A486)</f>
        <v>0</v>
      </c>
      <c r="H486" cm="1">
        <f t="array" ref="H486">IF(AND($E486&gt;11,Taulukko2[Matalin prioriteetti]=Aikataulu!B$1),"SKIP",Aikataulu!B486)</f>
        <v>0</v>
      </c>
      <c r="I486" cm="1">
        <f t="array" ref="I486">IF(AND($E486&gt;11,Taulukko2[Kohde]=Aikataulu!C$1),"SKIP",Aikataulu!C486)</f>
        <v>0</v>
      </c>
      <c r="J486" cm="1">
        <f t="array" ref="J486">IF(AND($E486&gt;11,Taulukko2[Kohde]=Aikataulu!D$1),"SKIP",Aikataulu!D486)</f>
        <v>0</v>
      </c>
      <c r="K486">
        <f t="shared" si="30"/>
        <v>0</v>
      </c>
      <c r="O486">
        <f>IF(AND(ROW()&gt;'Uusi auto'!E$21,ROW()&lt;AB$4),'Uusi auto'!E$7,0)</f>
        <v>0</v>
      </c>
      <c r="Q486">
        <f t="shared" si="31"/>
        <v>0</v>
      </c>
      <c r="U486">
        <f>IF(AND(ROW()&gt;'Uusi auto'!K$21,ROW()&lt;AG$4),'Uusi auto'!K$7,0)</f>
        <v>0</v>
      </c>
      <c r="W486">
        <f t="shared" si="32"/>
        <v>0</v>
      </c>
    </row>
    <row r="487" spans="3:23" x14ac:dyDescent="0.35">
      <c r="C487">
        <f>IF(AND(ROW()&gt;'Uusi auto'!E$21,ROW()&lt;'Uusi auto'!E$23),'Uusi auto'!E$7,0)</f>
        <v>0</v>
      </c>
      <c r="E487">
        <f t="shared" si="29"/>
        <v>0</v>
      </c>
      <c r="G487" cm="1">
        <f t="array" ref="G487">IF(AND($E487&gt;11,Taulukko2[Kohde]=Aikataulu!A$1),"SKIP",Aikataulu!A487)</f>
        <v>0</v>
      </c>
      <c r="H487" cm="1">
        <f t="array" ref="H487">IF(AND($E487&gt;11,Taulukko2[Matalin prioriteetti]=Aikataulu!B$1),"SKIP",Aikataulu!B487)</f>
        <v>0</v>
      </c>
      <c r="I487" cm="1">
        <f t="array" ref="I487">IF(AND($E487&gt;11,Taulukko2[Kohde]=Aikataulu!C$1),"SKIP",Aikataulu!C487)</f>
        <v>0</v>
      </c>
      <c r="J487" cm="1">
        <f t="array" ref="J487">IF(AND($E487&gt;11,Taulukko2[Kohde]=Aikataulu!D$1),"SKIP",Aikataulu!D487)</f>
        <v>0</v>
      </c>
      <c r="K487">
        <f t="shared" si="30"/>
        <v>0</v>
      </c>
      <c r="O487">
        <f>IF(AND(ROW()&gt;'Uusi auto'!E$21,ROW()&lt;AB$4),'Uusi auto'!E$7,0)</f>
        <v>0</v>
      </c>
      <c r="Q487">
        <f t="shared" si="31"/>
        <v>0</v>
      </c>
      <c r="U487">
        <f>IF(AND(ROW()&gt;'Uusi auto'!K$21,ROW()&lt;AG$4),'Uusi auto'!K$7,0)</f>
        <v>0</v>
      </c>
      <c r="W487">
        <f t="shared" si="32"/>
        <v>0</v>
      </c>
    </row>
    <row r="488" spans="3:23" x14ac:dyDescent="0.35">
      <c r="C488">
        <f>IF(AND(ROW()&gt;'Uusi auto'!E$21,ROW()&lt;'Uusi auto'!E$23),'Uusi auto'!E$7,0)</f>
        <v>0</v>
      </c>
      <c r="E488">
        <f t="shared" si="29"/>
        <v>0</v>
      </c>
      <c r="G488" cm="1">
        <f t="array" ref="G488">IF(AND($E488&gt;11,Taulukko2[Kohde]=Aikataulu!A$1),"SKIP",Aikataulu!A488)</f>
        <v>0</v>
      </c>
      <c r="H488" cm="1">
        <f t="array" ref="H488">IF(AND($E488&gt;11,Taulukko2[Matalin prioriteetti]=Aikataulu!B$1),"SKIP",Aikataulu!B488)</f>
        <v>0</v>
      </c>
      <c r="I488" cm="1">
        <f t="array" ref="I488">IF(AND($E488&gt;11,Taulukko2[Kohde]=Aikataulu!C$1),"SKIP",Aikataulu!C488)</f>
        <v>0</v>
      </c>
      <c r="J488" cm="1">
        <f t="array" ref="J488">IF(AND($E488&gt;11,Taulukko2[Kohde]=Aikataulu!D$1),"SKIP",Aikataulu!D488)</f>
        <v>0</v>
      </c>
      <c r="K488">
        <f t="shared" si="30"/>
        <v>0</v>
      </c>
      <c r="O488">
        <f>IF(AND(ROW()&gt;'Uusi auto'!E$21,ROW()&lt;AB$4),'Uusi auto'!E$7,0)</f>
        <v>0</v>
      </c>
      <c r="Q488">
        <f t="shared" si="31"/>
        <v>0</v>
      </c>
      <c r="U488">
        <f>IF(AND(ROW()&gt;'Uusi auto'!K$21,ROW()&lt;AG$4),'Uusi auto'!K$7,0)</f>
        <v>0</v>
      </c>
      <c r="W488">
        <f t="shared" si="32"/>
        <v>0</v>
      </c>
    </row>
    <row r="489" spans="3:23" x14ac:dyDescent="0.35">
      <c r="C489">
        <f>IF(AND(ROW()&gt;'Uusi auto'!E$21,ROW()&lt;'Uusi auto'!E$23),'Uusi auto'!E$7,0)</f>
        <v>0</v>
      </c>
      <c r="E489">
        <f t="shared" si="29"/>
        <v>0</v>
      </c>
      <c r="G489" cm="1">
        <f t="array" ref="G489">IF(AND($E489&gt;11,Taulukko2[Kohde]=Aikataulu!A$1),"SKIP",Aikataulu!A489)</f>
        <v>0</v>
      </c>
      <c r="H489" cm="1">
        <f t="array" ref="H489">IF(AND($E489&gt;11,Taulukko2[Matalin prioriteetti]=Aikataulu!B$1),"SKIP",Aikataulu!B489)</f>
        <v>0</v>
      </c>
      <c r="I489" cm="1">
        <f t="array" ref="I489">IF(AND($E489&gt;11,Taulukko2[Kohde]=Aikataulu!C$1),"SKIP",Aikataulu!C489)</f>
        <v>0</v>
      </c>
      <c r="J489" cm="1">
        <f t="array" ref="J489">IF(AND($E489&gt;11,Taulukko2[Kohde]=Aikataulu!D$1),"SKIP",Aikataulu!D489)</f>
        <v>0</v>
      </c>
      <c r="K489">
        <f t="shared" si="30"/>
        <v>0</v>
      </c>
      <c r="O489">
        <f>IF(AND(ROW()&gt;'Uusi auto'!E$21,ROW()&lt;AB$4),'Uusi auto'!E$7,0)</f>
        <v>0</v>
      </c>
      <c r="Q489">
        <f t="shared" si="31"/>
        <v>0</v>
      </c>
      <c r="U489">
        <f>IF(AND(ROW()&gt;'Uusi auto'!K$21,ROW()&lt;AG$4),'Uusi auto'!K$7,0)</f>
        <v>0</v>
      </c>
      <c r="W489">
        <f t="shared" si="32"/>
        <v>0</v>
      </c>
    </row>
    <row r="490" spans="3:23" x14ac:dyDescent="0.35">
      <c r="C490">
        <f>IF(AND(ROW()&gt;'Uusi auto'!E$21,ROW()&lt;'Uusi auto'!E$23),'Uusi auto'!E$7,0)</f>
        <v>0</v>
      </c>
      <c r="E490">
        <f t="shared" si="29"/>
        <v>0</v>
      </c>
      <c r="G490" cm="1">
        <f t="array" ref="G490">IF(AND($E490&gt;11,Taulukko2[Kohde]=Aikataulu!A$1),"SKIP",Aikataulu!A490)</f>
        <v>0</v>
      </c>
      <c r="H490" cm="1">
        <f t="array" ref="H490">IF(AND($E490&gt;11,Taulukko2[Matalin prioriteetti]=Aikataulu!B$1),"SKIP",Aikataulu!B490)</f>
        <v>0</v>
      </c>
      <c r="I490" cm="1">
        <f t="array" ref="I490">IF(AND($E490&gt;11,Taulukko2[Kohde]=Aikataulu!C$1),"SKIP",Aikataulu!C490)</f>
        <v>0</v>
      </c>
      <c r="J490" cm="1">
        <f t="array" ref="J490">IF(AND($E490&gt;11,Taulukko2[Kohde]=Aikataulu!D$1),"SKIP",Aikataulu!D490)</f>
        <v>0</v>
      </c>
      <c r="K490">
        <f t="shared" si="30"/>
        <v>0</v>
      </c>
      <c r="O490">
        <f>IF(AND(ROW()&gt;'Uusi auto'!E$21,ROW()&lt;AB$4),'Uusi auto'!E$7,0)</f>
        <v>0</v>
      </c>
      <c r="Q490">
        <f t="shared" si="31"/>
        <v>0</v>
      </c>
      <c r="U490">
        <f>IF(AND(ROW()&gt;'Uusi auto'!K$21,ROW()&lt;AG$4),'Uusi auto'!K$7,0)</f>
        <v>0</v>
      </c>
      <c r="W490">
        <f t="shared" si="32"/>
        <v>0</v>
      </c>
    </row>
    <row r="491" spans="3:23" x14ac:dyDescent="0.35">
      <c r="C491">
        <f>IF(AND(ROW()&gt;'Uusi auto'!E$21,ROW()&lt;'Uusi auto'!E$23),'Uusi auto'!E$7,0)</f>
        <v>0</v>
      </c>
      <c r="E491">
        <f t="shared" si="29"/>
        <v>0</v>
      </c>
      <c r="G491" cm="1">
        <f t="array" ref="G491">IF(AND($E491&gt;11,Taulukko2[Kohde]=Aikataulu!A$1),"SKIP",Aikataulu!A491)</f>
        <v>0</v>
      </c>
      <c r="H491" cm="1">
        <f t="array" ref="H491">IF(AND($E491&gt;11,Taulukko2[Matalin prioriteetti]=Aikataulu!B$1),"SKIP",Aikataulu!B491)</f>
        <v>0</v>
      </c>
      <c r="I491" cm="1">
        <f t="array" ref="I491">IF(AND($E491&gt;11,Taulukko2[Kohde]=Aikataulu!C$1),"SKIP",Aikataulu!C491)</f>
        <v>0</v>
      </c>
      <c r="J491" cm="1">
        <f t="array" ref="J491">IF(AND($E491&gt;11,Taulukko2[Kohde]=Aikataulu!D$1),"SKIP",Aikataulu!D491)</f>
        <v>0</v>
      </c>
      <c r="K491">
        <f t="shared" si="30"/>
        <v>0</v>
      </c>
      <c r="O491">
        <f>IF(AND(ROW()&gt;'Uusi auto'!E$21,ROW()&lt;AB$4),'Uusi auto'!E$7,0)</f>
        <v>0</v>
      </c>
      <c r="Q491">
        <f t="shared" si="31"/>
        <v>0</v>
      </c>
      <c r="U491">
        <f>IF(AND(ROW()&gt;'Uusi auto'!K$21,ROW()&lt;AG$4),'Uusi auto'!K$7,0)</f>
        <v>0</v>
      </c>
      <c r="W491">
        <f t="shared" si="32"/>
        <v>0</v>
      </c>
    </row>
    <row r="492" spans="3:23" x14ac:dyDescent="0.35">
      <c r="C492">
        <f>IF(AND(ROW()&gt;'Uusi auto'!E$21,ROW()&lt;'Uusi auto'!E$23),'Uusi auto'!E$7,0)</f>
        <v>0</v>
      </c>
      <c r="E492">
        <f t="shared" si="29"/>
        <v>0</v>
      </c>
      <c r="G492" cm="1">
        <f t="array" ref="G492">IF(AND($E492&gt;11,Taulukko2[Kohde]=Aikataulu!A$1),"SKIP",Aikataulu!A492)</f>
        <v>0</v>
      </c>
      <c r="H492" cm="1">
        <f t="array" ref="H492">IF(AND($E492&gt;11,Taulukko2[Matalin prioriteetti]=Aikataulu!B$1),"SKIP",Aikataulu!B492)</f>
        <v>0</v>
      </c>
      <c r="I492" cm="1">
        <f t="array" ref="I492">IF(AND($E492&gt;11,Taulukko2[Kohde]=Aikataulu!C$1),"SKIP",Aikataulu!C492)</f>
        <v>0</v>
      </c>
      <c r="J492" cm="1">
        <f t="array" ref="J492">IF(AND($E492&gt;11,Taulukko2[Kohde]=Aikataulu!D$1),"SKIP",Aikataulu!D492)</f>
        <v>0</v>
      </c>
      <c r="K492">
        <f t="shared" si="30"/>
        <v>0</v>
      </c>
      <c r="O492">
        <f>IF(AND(ROW()&gt;'Uusi auto'!E$21,ROW()&lt;AB$4),'Uusi auto'!E$7,0)</f>
        <v>0</v>
      </c>
      <c r="Q492">
        <f t="shared" si="31"/>
        <v>0</v>
      </c>
      <c r="U492">
        <f>IF(AND(ROW()&gt;'Uusi auto'!K$21,ROW()&lt;AG$4),'Uusi auto'!K$7,0)</f>
        <v>0</v>
      </c>
      <c r="W492">
        <f t="shared" si="32"/>
        <v>0</v>
      </c>
    </row>
    <row r="493" spans="3:23" x14ac:dyDescent="0.35">
      <c r="C493">
        <f>IF(AND(ROW()&gt;'Uusi auto'!E$21,ROW()&lt;'Uusi auto'!E$23),'Uusi auto'!E$7,0)</f>
        <v>0</v>
      </c>
      <c r="E493">
        <f t="shared" si="29"/>
        <v>0</v>
      </c>
      <c r="G493" cm="1">
        <f t="array" ref="G493">IF(AND($E493&gt;11,Taulukko2[Kohde]=Aikataulu!A$1),"SKIP",Aikataulu!A493)</f>
        <v>0</v>
      </c>
      <c r="H493" cm="1">
        <f t="array" ref="H493">IF(AND($E493&gt;11,Taulukko2[Matalin prioriteetti]=Aikataulu!B$1),"SKIP",Aikataulu!B493)</f>
        <v>0</v>
      </c>
      <c r="I493" cm="1">
        <f t="array" ref="I493">IF(AND($E493&gt;11,Taulukko2[Kohde]=Aikataulu!C$1),"SKIP",Aikataulu!C493)</f>
        <v>0</v>
      </c>
      <c r="J493" cm="1">
        <f t="array" ref="J493">IF(AND($E493&gt;11,Taulukko2[Kohde]=Aikataulu!D$1),"SKIP",Aikataulu!D493)</f>
        <v>0</v>
      </c>
      <c r="K493">
        <f t="shared" si="30"/>
        <v>0</v>
      </c>
      <c r="O493">
        <f>IF(AND(ROW()&gt;'Uusi auto'!E$21,ROW()&lt;AB$4),'Uusi auto'!E$7,0)</f>
        <v>0</v>
      </c>
      <c r="Q493">
        <f t="shared" si="31"/>
        <v>0</v>
      </c>
      <c r="U493">
        <f>IF(AND(ROW()&gt;'Uusi auto'!K$21,ROW()&lt;AG$4),'Uusi auto'!K$7,0)</f>
        <v>0</v>
      </c>
      <c r="W493">
        <f t="shared" si="32"/>
        <v>0</v>
      </c>
    </row>
    <row r="494" spans="3:23" x14ac:dyDescent="0.35">
      <c r="C494">
        <f>IF(AND(ROW()&gt;'Uusi auto'!E$21,ROW()&lt;'Uusi auto'!E$23),'Uusi auto'!E$7,0)</f>
        <v>0</v>
      </c>
      <c r="E494">
        <f t="shared" si="29"/>
        <v>0</v>
      </c>
      <c r="G494" cm="1">
        <f t="array" ref="G494">IF(AND($E494&gt;11,Taulukko2[Kohde]=Aikataulu!A$1),"SKIP",Aikataulu!A494)</f>
        <v>0</v>
      </c>
      <c r="H494" cm="1">
        <f t="array" ref="H494">IF(AND($E494&gt;11,Taulukko2[Matalin prioriteetti]=Aikataulu!B$1),"SKIP",Aikataulu!B494)</f>
        <v>0</v>
      </c>
      <c r="I494" cm="1">
        <f t="array" ref="I494">IF(AND($E494&gt;11,Taulukko2[Kohde]=Aikataulu!C$1),"SKIP",Aikataulu!C494)</f>
        <v>0</v>
      </c>
      <c r="J494" cm="1">
        <f t="array" ref="J494">IF(AND($E494&gt;11,Taulukko2[Kohde]=Aikataulu!D$1),"SKIP",Aikataulu!D494)</f>
        <v>0</v>
      </c>
      <c r="K494">
        <f t="shared" si="30"/>
        <v>0</v>
      </c>
      <c r="O494">
        <f>IF(AND(ROW()&gt;'Uusi auto'!E$21,ROW()&lt;AB$4),'Uusi auto'!E$7,0)</f>
        <v>0</v>
      </c>
      <c r="Q494">
        <f t="shared" si="31"/>
        <v>0</v>
      </c>
      <c r="U494">
        <f>IF(AND(ROW()&gt;'Uusi auto'!K$21,ROW()&lt;AG$4),'Uusi auto'!K$7,0)</f>
        <v>0</v>
      </c>
      <c r="W494">
        <f t="shared" si="32"/>
        <v>0</v>
      </c>
    </row>
    <row r="495" spans="3:23" x14ac:dyDescent="0.35">
      <c r="C495">
        <f>IF(AND(ROW()&gt;'Uusi auto'!E$21,ROW()&lt;'Uusi auto'!E$23),'Uusi auto'!E$7,0)</f>
        <v>0</v>
      </c>
      <c r="E495">
        <f t="shared" si="29"/>
        <v>0</v>
      </c>
      <c r="G495" cm="1">
        <f t="array" ref="G495">IF(AND($E495&gt;11,Taulukko2[Kohde]=Aikataulu!A$1),"SKIP",Aikataulu!A495)</f>
        <v>0</v>
      </c>
      <c r="H495" cm="1">
        <f t="array" ref="H495">IF(AND($E495&gt;11,Taulukko2[Matalin prioriteetti]=Aikataulu!B$1),"SKIP",Aikataulu!B495)</f>
        <v>0</v>
      </c>
      <c r="I495" cm="1">
        <f t="array" ref="I495">IF(AND($E495&gt;11,Taulukko2[Kohde]=Aikataulu!C$1),"SKIP",Aikataulu!C495)</f>
        <v>0</v>
      </c>
      <c r="J495" cm="1">
        <f t="array" ref="J495">IF(AND($E495&gt;11,Taulukko2[Kohde]=Aikataulu!D$1),"SKIP",Aikataulu!D495)</f>
        <v>0</v>
      </c>
      <c r="K495">
        <f t="shared" si="30"/>
        <v>0</v>
      </c>
      <c r="O495">
        <f>IF(AND(ROW()&gt;'Uusi auto'!E$21,ROW()&lt;AB$4),'Uusi auto'!E$7,0)</f>
        <v>0</v>
      </c>
      <c r="Q495">
        <f t="shared" si="31"/>
        <v>0</v>
      </c>
      <c r="U495">
        <f>IF(AND(ROW()&gt;'Uusi auto'!K$21,ROW()&lt;AG$4),'Uusi auto'!K$7,0)</f>
        <v>0</v>
      </c>
      <c r="W495">
        <f t="shared" si="32"/>
        <v>0</v>
      </c>
    </row>
    <row r="496" spans="3:23" x14ac:dyDescent="0.35">
      <c r="C496">
        <f>IF(AND(ROW()&gt;'Uusi auto'!E$21,ROW()&lt;'Uusi auto'!E$23),'Uusi auto'!E$7,0)</f>
        <v>0</v>
      </c>
      <c r="E496">
        <f t="shared" si="29"/>
        <v>0</v>
      </c>
      <c r="G496" cm="1">
        <f t="array" ref="G496">IF(AND($E496&gt;11,Taulukko2[Kohde]=Aikataulu!A$1),"SKIP",Aikataulu!A496)</f>
        <v>0</v>
      </c>
      <c r="H496" cm="1">
        <f t="array" ref="H496">IF(AND($E496&gt;11,Taulukko2[Matalin prioriteetti]=Aikataulu!B$1),"SKIP",Aikataulu!B496)</f>
        <v>0</v>
      </c>
      <c r="I496" cm="1">
        <f t="array" ref="I496">IF(AND($E496&gt;11,Taulukko2[Kohde]=Aikataulu!C$1),"SKIP",Aikataulu!C496)</f>
        <v>0</v>
      </c>
      <c r="J496" cm="1">
        <f t="array" ref="J496">IF(AND($E496&gt;11,Taulukko2[Kohde]=Aikataulu!D$1),"SKIP",Aikataulu!D496)</f>
        <v>0</v>
      </c>
      <c r="K496">
        <f t="shared" si="30"/>
        <v>0</v>
      </c>
      <c r="O496">
        <f>IF(AND(ROW()&gt;'Uusi auto'!E$21,ROW()&lt;AB$4),'Uusi auto'!E$7,0)</f>
        <v>0</v>
      </c>
      <c r="Q496">
        <f t="shared" si="31"/>
        <v>0</v>
      </c>
      <c r="U496">
        <f>IF(AND(ROW()&gt;'Uusi auto'!K$21,ROW()&lt;AG$4),'Uusi auto'!K$7,0)</f>
        <v>0</v>
      </c>
      <c r="W496">
        <f t="shared" si="32"/>
        <v>0</v>
      </c>
    </row>
    <row r="497" spans="3:23" x14ac:dyDescent="0.35">
      <c r="C497">
        <f>IF(AND(ROW()&gt;'Uusi auto'!E$21,ROW()&lt;'Uusi auto'!E$23),'Uusi auto'!E$7,0)</f>
        <v>0</v>
      </c>
      <c r="E497">
        <f t="shared" si="29"/>
        <v>0</v>
      </c>
      <c r="G497" cm="1">
        <f t="array" ref="G497">IF(AND($E497&gt;11,Taulukko2[Kohde]=Aikataulu!A$1),"SKIP",Aikataulu!A497)</f>
        <v>0</v>
      </c>
      <c r="H497" cm="1">
        <f t="array" ref="H497">IF(AND($E497&gt;11,Taulukko2[Matalin prioriteetti]=Aikataulu!B$1),"SKIP",Aikataulu!B497)</f>
        <v>0</v>
      </c>
      <c r="I497" cm="1">
        <f t="array" ref="I497">IF(AND($E497&gt;11,Taulukko2[Kohde]=Aikataulu!C$1),"SKIP",Aikataulu!C497)</f>
        <v>0</v>
      </c>
      <c r="J497" cm="1">
        <f t="array" ref="J497">IF(AND($E497&gt;11,Taulukko2[Kohde]=Aikataulu!D$1),"SKIP",Aikataulu!D497)</f>
        <v>0</v>
      </c>
      <c r="K497">
        <f t="shared" si="30"/>
        <v>0</v>
      </c>
      <c r="O497">
        <f>IF(AND(ROW()&gt;'Uusi auto'!E$21,ROW()&lt;AB$4),'Uusi auto'!E$7,0)</f>
        <v>0</v>
      </c>
      <c r="Q497">
        <f t="shared" si="31"/>
        <v>0</v>
      </c>
      <c r="U497">
        <f>IF(AND(ROW()&gt;'Uusi auto'!K$21,ROW()&lt;AG$4),'Uusi auto'!K$7,0)</f>
        <v>0</v>
      </c>
      <c r="W497">
        <f t="shared" si="32"/>
        <v>0</v>
      </c>
    </row>
    <row r="498" spans="3:23" x14ac:dyDescent="0.35">
      <c r="C498">
        <f>IF(AND(ROW()&gt;'Uusi auto'!E$21,ROW()&lt;'Uusi auto'!E$23),'Uusi auto'!E$7,0)</f>
        <v>0</v>
      </c>
      <c r="E498">
        <f t="shared" si="29"/>
        <v>0</v>
      </c>
      <c r="G498" cm="1">
        <f t="array" ref="G498">IF(AND($E498&gt;11,Taulukko2[Kohde]=Aikataulu!A$1),"SKIP",Aikataulu!A498)</f>
        <v>0</v>
      </c>
      <c r="H498" cm="1">
        <f t="array" ref="H498">IF(AND($E498&gt;11,Taulukko2[Matalin prioriteetti]=Aikataulu!B$1),"SKIP",Aikataulu!B498)</f>
        <v>0</v>
      </c>
      <c r="I498" cm="1">
        <f t="array" ref="I498">IF(AND($E498&gt;11,Taulukko2[Kohde]=Aikataulu!C$1),"SKIP",Aikataulu!C498)</f>
        <v>0</v>
      </c>
      <c r="J498" cm="1">
        <f t="array" ref="J498">IF(AND($E498&gt;11,Taulukko2[Kohde]=Aikataulu!D$1),"SKIP",Aikataulu!D498)</f>
        <v>0</v>
      </c>
      <c r="K498">
        <f t="shared" si="30"/>
        <v>0</v>
      </c>
      <c r="O498">
        <f>IF(AND(ROW()&gt;'Uusi auto'!E$21,ROW()&lt;AB$4),'Uusi auto'!E$7,0)</f>
        <v>0</v>
      </c>
      <c r="Q498">
        <f t="shared" si="31"/>
        <v>0</v>
      </c>
      <c r="U498">
        <f>IF(AND(ROW()&gt;'Uusi auto'!K$21,ROW()&lt;AG$4),'Uusi auto'!K$7,0)</f>
        <v>0</v>
      </c>
      <c r="W498">
        <f t="shared" si="32"/>
        <v>0</v>
      </c>
    </row>
    <row r="499" spans="3:23" x14ac:dyDescent="0.35">
      <c r="C499">
        <f>IF(AND(ROW()&gt;'Uusi auto'!E$21,ROW()&lt;'Uusi auto'!E$23),'Uusi auto'!E$7,0)</f>
        <v>0</v>
      </c>
      <c r="E499">
        <f t="shared" si="29"/>
        <v>0</v>
      </c>
      <c r="G499" cm="1">
        <f t="array" ref="G499">IF(AND($E499&gt;11,Taulukko2[Kohde]=Aikataulu!A$1),"SKIP",Aikataulu!A499)</f>
        <v>0</v>
      </c>
      <c r="H499" cm="1">
        <f t="array" ref="H499">IF(AND($E499&gt;11,Taulukko2[Matalin prioriteetti]=Aikataulu!B$1),"SKIP",Aikataulu!B499)</f>
        <v>0</v>
      </c>
      <c r="I499" cm="1">
        <f t="array" ref="I499">IF(AND($E499&gt;11,Taulukko2[Kohde]=Aikataulu!C$1),"SKIP",Aikataulu!C499)</f>
        <v>0</v>
      </c>
      <c r="J499" cm="1">
        <f t="array" ref="J499">IF(AND($E499&gt;11,Taulukko2[Kohde]=Aikataulu!D$1),"SKIP",Aikataulu!D499)</f>
        <v>0</v>
      </c>
      <c r="K499">
        <f t="shared" si="30"/>
        <v>0</v>
      </c>
      <c r="O499">
        <f>IF(AND(ROW()&gt;'Uusi auto'!E$21,ROW()&lt;AB$4),'Uusi auto'!E$7,0)</f>
        <v>0</v>
      </c>
      <c r="Q499">
        <f t="shared" si="31"/>
        <v>0</v>
      </c>
      <c r="U499">
        <f>IF(AND(ROW()&gt;'Uusi auto'!K$21,ROW()&lt;AG$4),'Uusi auto'!K$7,0)</f>
        <v>0</v>
      </c>
      <c r="W499">
        <f t="shared" si="32"/>
        <v>0</v>
      </c>
    </row>
    <row r="500" spans="3:23" x14ac:dyDescent="0.35">
      <c r="C500">
        <f>IF(AND(ROW()&gt;'Uusi auto'!E$21,ROW()&lt;'Uusi auto'!E$23),'Uusi auto'!E$7,0)</f>
        <v>0</v>
      </c>
      <c r="E500">
        <f t="shared" si="29"/>
        <v>0</v>
      </c>
      <c r="G500" cm="1">
        <f t="array" ref="G500">IF(AND($E500&gt;11,Taulukko2[Kohde]=Aikataulu!A$1),"SKIP",Aikataulu!A500)</f>
        <v>0</v>
      </c>
      <c r="H500" cm="1">
        <f t="array" ref="H500">IF(AND($E500&gt;11,Taulukko2[Matalin prioriteetti]=Aikataulu!B$1),"SKIP",Aikataulu!B500)</f>
        <v>0</v>
      </c>
      <c r="I500" cm="1">
        <f t="array" ref="I500">IF(AND($E500&gt;11,Taulukko2[Kohde]=Aikataulu!C$1),"SKIP",Aikataulu!C500)</f>
        <v>0</v>
      </c>
      <c r="J500" cm="1">
        <f t="array" ref="J500">IF(AND($E500&gt;11,Taulukko2[Kohde]=Aikataulu!D$1),"SKIP",Aikataulu!D500)</f>
        <v>0</v>
      </c>
      <c r="K500">
        <f t="shared" si="30"/>
        <v>0</v>
      </c>
      <c r="O500">
        <f>IF(AND(ROW()&gt;'Uusi auto'!E$21,ROW()&lt;AB$4),'Uusi auto'!E$7,0)</f>
        <v>0</v>
      </c>
      <c r="Q500">
        <f t="shared" si="31"/>
        <v>0</v>
      </c>
      <c r="U500">
        <f>IF(AND(ROW()&gt;'Uusi auto'!K$21,ROW()&lt;AG$4),'Uusi auto'!K$7,0)</f>
        <v>0</v>
      </c>
      <c r="W500">
        <f t="shared" si="32"/>
        <v>0</v>
      </c>
    </row>
    <row r="501" spans="3:23" x14ac:dyDescent="0.35">
      <c r="C501">
        <f>IF(AND(ROW()&gt;'Uusi auto'!E$21,ROW()&lt;'Uusi auto'!E$23),'Uusi auto'!E$7,0)</f>
        <v>0</v>
      </c>
      <c r="E501">
        <f t="shared" si="29"/>
        <v>0</v>
      </c>
      <c r="G501" cm="1">
        <f t="array" ref="G501">IF(AND($E501&gt;11,Taulukko2[Kohde]=Aikataulu!A$1),"SKIP",Aikataulu!A501)</f>
        <v>0</v>
      </c>
      <c r="H501" cm="1">
        <f t="array" ref="H501">IF(AND($E501&gt;11,Taulukko2[Matalin prioriteetti]=Aikataulu!B$1),"SKIP",Aikataulu!B501)</f>
        <v>0</v>
      </c>
      <c r="I501" cm="1">
        <f t="array" ref="I501">IF(AND($E501&gt;11,Taulukko2[Kohde]=Aikataulu!C$1),"SKIP",Aikataulu!C501)</f>
        <v>0</v>
      </c>
      <c r="J501" cm="1">
        <f t="array" ref="J501">IF(AND($E501&gt;11,Taulukko2[Kohde]=Aikataulu!D$1),"SKIP",Aikataulu!D501)</f>
        <v>0</v>
      </c>
      <c r="K501">
        <f t="shared" si="30"/>
        <v>0</v>
      </c>
      <c r="O501">
        <f>IF(AND(ROW()&gt;'Uusi auto'!E$21,ROW()&lt;AB$4),'Uusi auto'!E$7,0)</f>
        <v>0</v>
      </c>
      <c r="Q501">
        <f t="shared" si="31"/>
        <v>0</v>
      </c>
      <c r="U501">
        <f>IF(AND(ROW()&gt;'Uusi auto'!K$21,ROW()&lt;AG$4),'Uusi auto'!K$7,0)</f>
        <v>0</v>
      </c>
      <c r="W501">
        <f t="shared" si="32"/>
        <v>0</v>
      </c>
    </row>
    <row r="502" spans="3:23" x14ac:dyDescent="0.35">
      <c r="C502">
        <f>IF(AND(ROW()&gt;'Uusi auto'!E$21,ROW()&lt;'Uusi auto'!E$23),'Uusi auto'!E$7,0)</f>
        <v>0</v>
      </c>
      <c r="E502">
        <f t="shared" si="29"/>
        <v>0</v>
      </c>
      <c r="G502" cm="1">
        <f t="array" ref="G502">IF(AND($E502&gt;11,Taulukko2[Kohde]=Aikataulu!A$1),"SKIP",Aikataulu!A502)</f>
        <v>0</v>
      </c>
      <c r="H502" cm="1">
        <f t="array" ref="H502">IF(AND($E502&gt;11,Taulukko2[Matalin prioriteetti]=Aikataulu!B$1),"SKIP",Aikataulu!B502)</f>
        <v>0</v>
      </c>
      <c r="I502" cm="1">
        <f t="array" ref="I502">IF(AND($E502&gt;11,Taulukko2[Kohde]=Aikataulu!C$1),"SKIP",Aikataulu!C502)</f>
        <v>0</v>
      </c>
      <c r="J502" cm="1">
        <f t="array" ref="J502">IF(AND($E502&gt;11,Taulukko2[Kohde]=Aikataulu!D$1),"SKIP",Aikataulu!D502)</f>
        <v>0</v>
      </c>
      <c r="K502">
        <f t="shared" si="30"/>
        <v>0</v>
      </c>
      <c r="O502">
        <f>IF(AND(ROW()&gt;'Uusi auto'!E$21,ROW()&lt;AB$4),'Uusi auto'!E$7,0)</f>
        <v>0</v>
      </c>
      <c r="Q502">
        <f t="shared" si="31"/>
        <v>0</v>
      </c>
      <c r="U502">
        <f>IF(AND(ROW()&gt;'Uusi auto'!K$21,ROW()&lt;AG$4),'Uusi auto'!K$7,0)</f>
        <v>0</v>
      </c>
      <c r="W502">
        <f t="shared" si="32"/>
        <v>0</v>
      </c>
    </row>
    <row r="503" spans="3:23" x14ac:dyDescent="0.35">
      <c r="C503">
        <f>IF(AND(ROW()&gt;'Uusi auto'!E$21,ROW()&lt;'Uusi auto'!E$23),'Uusi auto'!E$7,0)</f>
        <v>0</v>
      </c>
      <c r="E503">
        <f t="shared" si="29"/>
        <v>0</v>
      </c>
      <c r="G503" cm="1">
        <f t="array" ref="G503">IF(AND($E503&gt;11,Taulukko2[Kohde]=Aikataulu!A$1),"SKIP",Aikataulu!A503)</f>
        <v>0</v>
      </c>
      <c r="H503" cm="1">
        <f t="array" ref="H503">IF(AND($E503&gt;11,Taulukko2[Matalin prioriteetti]=Aikataulu!B$1),"SKIP",Aikataulu!B503)</f>
        <v>0</v>
      </c>
      <c r="I503" cm="1">
        <f t="array" ref="I503">IF(AND($E503&gt;11,Taulukko2[Kohde]=Aikataulu!C$1),"SKIP",Aikataulu!C503)</f>
        <v>0</v>
      </c>
      <c r="J503" cm="1">
        <f t="array" ref="J503">IF(AND($E503&gt;11,Taulukko2[Kohde]=Aikataulu!D$1),"SKIP",Aikataulu!D503)</f>
        <v>0</v>
      </c>
      <c r="K503">
        <f t="shared" si="30"/>
        <v>0</v>
      </c>
      <c r="O503">
        <f>IF(AND(ROW()&gt;'Uusi auto'!E$21,ROW()&lt;AB$4),'Uusi auto'!E$7,0)</f>
        <v>0</v>
      </c>
      <c r="Q503">
        <f t="shared" si="31"/>
        <v>0</v>
      </c>
      <c r="U503">
        <f>IF(AND(ROW()&gt;'Uusi auto'!K$21,ROW()&lt;AG$4),'Uusi auto'!K$7,0)</f>
        <v>0</v>
      </c>
      <c r="W503">
        <f t="shared" si="32"/>
        <v>0</v>
      </c>
    </row>
    <row r="504" spans="3:23" x14ac:dyDescent="0.35">
      <c r="C504">
        <f>IF(AND(ROW()&gt;'Uusi auto'!E$21,ROW()&lt;'Uusi auto'!E$23),'Uusi auto'!E$7,0)</f>
        <v>0</v>
      </c>
      <c r="E504">
        <f t="shared" si="29"/>
        <v>0</v>
      </c>
      <c r="G504" cm="1">
        <f t="array" ref="G504">IF(AND($E504&gt;11,Taulukko2[Kohde]=Aikataulu!A$1),"SKIP",Aikataulu!A504)</f>
        <v>0</v>
      </c>
      <c r="H504" cm="1">
        <f t="array" ref="H504">IF(AND($E504&gt;11,Taulukko2[Matalin prioriteetti]=Aikataulu!B$1),"SKIP",Aikataulu!B504)</f>
        <v>0</v>
      </c>
      <c r="I504" cm="1">
        <f t="array" ref="I504">IF(AND($E504&gt;11,Taulukko2[Kohde]=Aikataulu!C$1),"SKIP",Aikataulu!C504)</f>
        <v>0</v>
      </c>
      <c r="J504" cm="1">
        <f t="array" ref="J504">IF(AND($E504&gt;11,Taulukko2[Kohde]=Aikataulu!D$1),"SKIP",Aikataulu!D504)</f>
        <v>0</v>
      </c>
      <c r="K504">
        <f t="shared" si="30"/>
        <v>0</v>
      </c>
      <c r="O504">
        <f>IF(AND(ROW()&gt;'Uusi auto'!E$21,ROW()&lt;AB$4),'Uusi auto'!E$7,0)</f>
        <v>0</v>
      </c>
      <c r="Q504">
        <f t="shared" si="31"/>
        <v>0</v>
      </c>
      <c r="U504">
        <f>IF(AND(ROW()&gt;'Uusi auto'!K$21,ROW()&lt;AG$4),'Uusi auto'!K$7,0)</f>
        <v>0</v>
      </c>
      <c r="W504">
        <f t="shared" si="32"/>
        <v>0</v>
      </c>
    </row>
    <row r="505" spans="3:23" x14ac:dyDescent="0.35">
      <c r="C505">
        <f>IF(AND(ROW()&gt;'Uusi auto'!E$21,ROW()&lt;'Uusi auto'!E$23),'Uusi auto'!E$7,0)</f>
        <v>0</v>
      </c>
      <c r="E505">
        <f t="shared" si="29"/>
        <v>0</v>
      </c>
      <c r="G505" cm="1">
        <f t="array" ref="G505">IF(AND($E505&gt;11,Taulukko2[Kohde]=Aikataulu!A$1),"SKIP",Aikataulu!A505)</f>
        <v>0</v>
      </c>
      <c r="H505" cm="1">
        <f t="array" ref="H505">IF(AND($E505&gt;11,Taulukko2[Matalin prioriteetti]=Aikataulu!B$1),"SKIP",Aikataulu!B505)</f>
        <v>0</v>
      </c>
      <c r="I505" cm="1">
        <f t="array" ref="I505">IF(AND($E505&gt;11,Taulukko2[Kohde]=Aikataulu!C$1),"SKIP",Aikataulu!C505)</f>
        <v>0</v>
      </c>
      <c r="J505" cm="1">
        <f t="array" ref="J505">IF(AND($E505&gt;11,Taulukko2[Kohde]=Aikataulu!D$1),"SKIP",Aikataulu!D505)</f>
        <v>0</v>
      </c>
      <c r="K505">
        <f t="shared" si="30"/>
        <v>0</v>
      </c>
      <c r="O505">
        <f>IF(AND(ROW()&gt;'Uusi auto'!E$21,ROW()&lt;AB$4),'Uusi auto'!E$7,0)</f>
        <v>0</v>
      </c>
      <c r="Q505">
        <f t="shared" si="31"/>
        <v>0</v>
      </c>
      <c r="U505">
        <f>IF(AND(ROW()&gt;'Uusi auto'!K$21,ROW()&lt;AG$4),'Uusi auto'!K$7,0)</f>
        <v>0</v>
      </c>
      <c r="W505">
        <f t="shared" si="32"/>
        <v>0</v>
      </c>
    </row>
    <row r="506" spans="3:23" x14ac:dyDescent="0.35">
      <c r="C506">
        <f>IF(AND(ROW()&gt;'Uusi auto'!E$21,ROW()&lt;'Uusi auto'!E$23),'Uusi auto'!E$7,0)</f>
        <v>0</v>
      </c>
      <c r="E506">
        <f t="shared" si="29"/>
        <v>0</v>
      </c>
      <c r="G506" cm="1">
        <f t="array" ref="G506">IF(AND($E506&gt;11,Taulukko2[Kohde]=Aikataulu!A$1),"SKIP",Aikataulu!A506)</f>
        <v>0</v>
      </c>
      <c r="H506" cm="1">
        <f t="array" ref="H506">IF(AND($E506&gt;11,Taulukko2[Matalin prioriteetti]=Aikataulu!B$1),"SKIP",Aikataulu!B506)</f>
        <v>0</v>
      </c>
      <c r="I506" cm="1">
        <f t="array" ref="I506">IF(AND($E506&gt;11,Taulukko2[Kohde]=Aikataulu!C$1),"SKIP",Aikataulu!C506)</f>
        <v>0</v>
      </c>
      <c r="J506" cm="1">
        <f t="array" ref="J506">IF(AND($E506&gt;11,Taulukko2[Kohde]=Aikataulu!D$1),"SKIP",Aikataulu!D506)</f>
        <v>0</v>
      </c>
      <c r="K506">
        <f t="shared" si="30"/>
        <v>0</v>
      </c>
      <c r="O506">
        <f>IF(AND(ROW()&gt;'Uusi auto'!E$21,ROW()&lt;AB$4),'Uusi auto'!E$7,0)</f>
        <v>0</v>
      </c>
      <c r="Q506">
        <f t="shared" si="31"/>
        <v>0</v>
      </c>
      <c r="U506">
        <f>IF(AND(ROW()&gt;'Uusi auto'!K$21,ROW()&lt;AG$4),'Uusi auto'!K$7,0)</f>
        <v>0</v>
      </c>
      <c r="W506">
        <f t="shared" si="32"/>
        <v>0</v>
      </c>
    </row>
    <row r="507" spans="3:23" x14ac:dyDescent="0.35">
      <c r="C507">
        <f>IF(AND(ROW()&gt;'Uusi auto'!E$21,ROW()&lt;'Uusi auto'!E$23),'Uusi auto'!E$7,0)</f>
        <v>0</v>
      </c>
      <c r="E507">
        <f t="shared" si="29"/>
        <v>0</v>
      </c>
      <c r="G507" cm="1">
        <f t="array" ref="G507">IF(AND($E507&gt;11,Taulukko2[Kohde]=Aikataulu!A$1),"SKIP",Aikataulu!A507)</f>
        <v>0</v>
      </c>
      <c r="H507" cm="1">
        <f t="array" ref="H507">IF(AND($E507&gt;11,Taulukko2[Matalin prioriteetti]=Aikataulu!B$1),"SKIP",Aikataulu!B507)</f>
        <v>0</v>
      </c>
      <c r="I507" cm="1">
        <f t="array" ref="I507">IF(AND($E507&gt;11,Taulukko2[Kohde]=Aikataulu!C$1),"SKIP",Aikataulu!C507)</f>
        <v>0</v>
      </c>
      <c r="J507" cm="1">
        <f t="array" ref="J507">IF(AND($E507&gt;11,Taulukko2[Kohde]=Aikataulu!D$1),"SKIP",Aikataulu!D507)</f>
        <v>0</v>
      </c>
      <c r="K507">
        <f t="shared" si="30"/>
        <v>0</v>
      </c>
      <c r="O507">
        <f>IF(AND(ROW()&gt;'Uusi auto'!E$21,ROW()&lt;AB$4),'Uusi auto'!E$7,0)</f>
        <v>0</v>
      </c>
      <c r="Q507">
        <f t="shared" si="31"/>
        <v>0</v>
      </c>
      <c r="U507">
        <f>IF(AND(ROW()&gt;'Uusi auto'!K$21,ROW()&lt;AG$4),'Uusi auto'!K$7,0)</f>
        <v>0</v>
      </c>
      <c r="W507">
        <f t="shared" si="32"/>
        <v>0</v>
      </c>
    </row>
    <row r="508" spans="3:23" x14ac:dyDescent="0.35">
      <c r="C508">
        <f>IF(AND(ROW()&gt;'Uusi auto'!E$21,ROW()&lt;'Uusi auto'!E$23),'Uusi auto'!E$7,0)</f>
        <v>0</v>
      </c>
      <c r="E508">
        <f t="shared" si="29"/>
        <v>0</v>
      </c>
      <c r="G508" cm="1">
        <f t="array" ref="G508">IF(AND($E508&gt;11,Taulukko2[Kohde]=Aikataulu!A$1),"SKIP",Aikataulu!A508)</f>
        <v>0</v>
      </c>
      <c r="H508" cm="1">
        <f t="array" ref="H508">IF(AND($E508&gt;11,Taulukko2[Matalin prioriteetti]=Aikataulu!B$1),"SKIP",Aikataulu!B508)</f>
        <v>0</v>
      </c>
      <c r="I508" cm="1">
        <f t="array" ref="I508">IF(AND($E508&gt;11,Taulukko2[Kohde]=Aikataulu!C$1),"SKIP",Aikataulu!C508)</f>
        <v>0</v>
      </c>
      <c r="J508" cm="1">
        <f t="array" ref="J508">IF(AND($E508&gt;11,Taulukko2[Kohde]=Aikataulu!D$1),"SKIP",Aikataulu!D508)</f>
        <v>0</v>
      </c>
      <c r="K508">
        <f t="shared" si="30"/>
        <v>0</v>
      </c>
      <c r="O508">
        <f>IF(AND(ROW()&gt;'Uusi auto'!E$21,ROW()&lt;AB$4),'Uusi auto'!E$7,0)</f>
        <v>0</v>
      </c>
      <c r="Q508">
        <f t="shared" si="31"/>
        <v>0</v>
      </c>
      <c r="U508">
        <f>IF(AND(ROW()&gt;'Uusi auto'!K$21,ROW()&lt;AG$4),'Uusi auto'!K$7,0)</f>
        <v>0</v>
      </c>
      <c r="W508">
        <f t="shared" si="32"/>
        <v>0</v>
      </c>
    </row>
    <row r="509" spans="3:23" x14ac:dyDescent="0.35">
      <c r="C509">
        <f>IF(AND(ROW()&gt;'Uusi auto'!E$21,ROW()&lt;'Uusi auto'!E$23),'Uusi auto'!E$7,0)</f>
        <v>0</v>
      </c>
      <c r="E509">
        <f t="shared" si="29"/>
        <v>0</v>
      </c>
      <c r="G509" cm="1">
        <f t="array" ref="G509">IF(AND($E509&gt;11,Taulukko2[Kohde]=Aikataulu!A$1),"SKIP",Aikataulu!A509)</f>
        <v>0</v>
      </c>
      <c r="H509" cm="1">
        <f t="array" ref="H509">IF(AND($E509&gt;11,Taulukko2[Matalin prioriteetti]=Aikataulu!B$1),"SKIP",Aikataulu!B509)</f>
        <v>0</v>
      </c>
      <c r="I509" cm="1">
        <f t="array" ref="I509">IF(AND($E509&gt;11,Taulukko2[Kohde]=Aikataulu!C$1),"SKIP",Aikataulu!C509)</f>
        <v>0</v>
      </c>
      <c r="J509" cm="1">
        <f t="array" ref="J509">IF(AND($E509&gt;11,Taulukko2[Kohde]=Aikataulu!D$1),"SKIP",Aikataulu!D509)</f>
        <v>0</v>
      </c>
      <c r="K509">
        <f t="shared" si="30"/>
        <v>0</v>
      </c>
      <c r="O509">
        <f>IF(AND(ROW()&gt;'Uusi auto'!E$21,ROW()&lt;AB$4),'Uusi auto'!E$7,0)</f>
        <v>0</v>
      </c>
      <c r="Q509">
        <f t="shared" si="31"/>
        <v>0</v>
      </c>
      <c r="U509">
        <f>IF(AND(ROW()&gt;'Uusi auto'!K$21,ROW()&lt;AG$4),'Uusi auto'!K$7,0)</f>
        <v>0</v>
      </c>
      <c r="W509">
        <f t="shared" si="32"/>
        <v>0</v>
      </c>
    </row>
    <row r="510" spans="3:23" x14ac:dyDescent="0.35">
      <c r="C510">
        <f>IF(AND(ROW()&gt;'Uusi auto'!E$21,ROW()&lt;'Uusi auto'!E$23),'Uusi auto'!E$7,0)</f>
        <v>0</v>
      </c>
      <c r="E510">
        <f t="shared" si="29"/>
        <v>0</v>
      </c>
      <c r="G510" cm="1">
        <f t="array" ref="G510">IF(AND($E510&gt;11,Taulukko2[Kohde]=Aikataulu!A$1),"SKIP",Aikataulu!A510)</f>
        <v>0</v>
      </c>
      <c r="H510" cm="1">
        <f t="array" ref="H510">IF(AND($E510&gt;11,Taulukko2[Matalin prioriteetti]=Aikataulu!B$1),"SKIP",Aikataulu!B510)</f>
        <v>0</v>
      </c>
      <c r="I510" cm="1">
        <f t="array" ref="I510">IF(AND($E510&gt;11,Taulukko2[Kohde]=Aikataulu!C$1),"SKIP",Aikataulu!C510)</f>
        <v>0</v>
      </c>
      <c r="J510" cm="1">
        <f t="array" ref="J510">IF(AND($E510&gt;11,Taulukko2[Kohde]=Aikataulu!D$1),"SKIP",Aikataulu!D510)</f>
        <v>0</v>
      </c>
      <c r="K510">
        <f t="shared" si="30"/>
        <v>0</v>
      </c>
      <c r="O510">
        <f>IF(AND(ROW()&gt;'Uusi auto'!E$21,ROW()&lt;AB$4),'Uusi auto'!E$7,0)</f>
        <v>0</v>
      </c>
      <c r="Q510">
        <f t="shared" si="31"/>
        <v>0</v>
      </c>
      <c r="U510">
        <f>IF(AND(ROW()&gt;'Uusi auto'!K$21,ROW()&lt;AG$4),'Uusi auto'!K$7,0)</f>
        <v>0</v>
      </c>
      <c r="W510">
        <f t="shared" si="32"/>
        <v>0</v>
      </c>
    </row>
    <row r="511" spans="3:23" x14ac:dyDescent="0.35">
      <c r="C511">
        <f>IF(AND(ROW()&gt;'Uusi auto'!E$21,ROW()&lt;'Uusi auto'!E$23),'Uusi auto'!E$7,0)</f>
        <v>0</v>
      </c>
      <c r="E511">
        <f t="shared" si="29"/>
        <v>0</v>
      </c>
      <c r="G511" cm="1">
        <f t="array" ref="G511">IF(AND($E511&gt;11,Taulukko2[Kohde]=Aikataulu!A$1),"SKIP",Aikataulu!A511)</f>
        <v>0</v>
      </c>
      <c r="H511" cm="1">
        <f t="array" ref="H511">IF(AND($E511&gt;11,Taulukko2[Matalin prioriteetti]=Aikataulu!B$1),"SKIP",Aikataulu!B511)</f>
        <v>0</v>
      </c>
      <c r="I511" cm="1">
        <f t="array" ref="I511">IF(AND($E511&gt;11,Taulukko2[Kohde]=Aikataulu!C$1),"SKIP",Aikataulu!C511)</f>
        <v>0</v>
      </c>
      <c r="J511" cm="1">
        <f t="array" ref="J511">IF(AND($E511&gt;11,Taulukko2[Kohde]=Aikataulu!D$1),"SKIP",Aikataulu!D511)</f>
        <v>0</v>
      </c>
      <c r="K511">
        <f t="shared" si="30"/>
        <v>0</v>
      </c>
      <c r="O511">
        <f>IF(AND(ROW()&gt;'Uusi auto'!E$21,ROW()&lt;AB$4),'Uusi auto'!E$7,0)</f>
        <v>0</v>
      </c>
      <c r="Q511">
        <f t="shared" si="31"/>
        <v>0</v>
      </c>
      <c r="U511">
        <f>IF(AND(ROW()&gt;'Uusi auto'!K$21,ROW()&lt;AG$4),'Uusi auto'!K$7,0)</f>
        <v>0</v>
      </c>
      <c r="W511">
        <f t="shared" si="32"/>
        <v>0</v>
      </c>
    </row>
    <row r="512" spans="3:23" x14ac:dyDescent="0.35">
      <c r="C512">
        <f>IF(AND(ROW()&gt;'Uusi auto'!E$21,ROW()&lt;'Uusi auto'!E$23),'Uusi auto'!E$7,0)</f>
        <v>0</v>
      </c>
      <c r="E512">
        <f t="shared" si="29"/>
        <v>0</v>
      </c>
      <c r="G512" cm="1">
        <f t="array" ref="G512">IF(AND($E512&gt;11,Taulukko2[Kohde]=Aikataulu!A$1),"SKIP",Aikataulu!A512)</f>
        <v>0</v>
      </c>
      <c r="H512" cm="1">
        <f t="array" ref="H512">IF(AND($E512&gt;11,Taulukko2[Matalin prioriteetti]=Aikataulu!B$1),"SKIP",Aikataulu!B512)</f>
        <v>0</v>
      </c>
      <c r="I512" cm="1">
        <f t="array" ref="I512">IF(AND($E512&gt;11,Taulukko2[Kohde]=Aikataulu!C$1),"SKIP",Aikataulu!C512)</f>
        <v>0</v>
      </c>
      <c r="J512" cm="1">
        <f t="array" ref="J512">IF(AND($E512&gt;11,Taulukko2[Kohde]=Aikataulu!D$1),"SKIP",Aikataulu!D512)</f>
        <v>0</v>
      </c>
      <c r="K512">
        <f t="shared" si="30"/>
        <v>0</v>
      </c>
      <c r="O512">
        <f>IF(AND(ROW()&gt;'Uusi auto'!E$21,ROW()&lt;AB$4),'Uusi auto'!E$7,0)</f>
        <v>0</v>
      </c>
      <c r="Q512">
        <f t="shared" si="31"/>
        <v>0</v>
      </c>
      <c r="U512">
        <f>IF(AND(ROW()&gt;'Uusi auto'!K$21,ROW()&lt;AG$4),'Uusi auto'!K$7,0)</f>
        <v>0</v>
      </c>
      <c r="W512">
        <f t="shared" si="32"/>
        <v>0</v>
      </c>
    </row>
    <row r="513" spans="3:23" x14ac:dyDescent="0.35">
      <c r="C513">
        <f>IF(AND(ROW()&gt;'Uusi auto'!E$21,ROW()&lt;'Uusi auto'!E$23),'Uusi auto'!E$7,0)</f>
        <v>0</v>
      </c>
      <c r="E513">
        <f t="shared" si="29"/>
        <v>0</v>
      </c>
      <c r="G513" cm="1">
        <f t="array" ref="G513">IF(AND($E513&gt;11,Taulukko2[Kohde]=Aikataulu!A$1),"SKIP",Aikataulu!A513)</f>
        <v>0</v>
      </c>
      <c r="H513" cm="1">
        <f t="array" ref="H513">IF(AND($E513&gt;11,Taulukko2[Matalin prioriteetti]=Aikataulu!B$1),"SKIP",Aikataulu!B513)</f>
        <v>0</v>
      </c>
      <c r="I513" cm="1">
        <f t="array" ref="I513">IF(AND($E513&gt;11,Taulukko2[Kohde]=Aikataulu!C$1),"SKIP",Aikataulu!C513)</f>
        <v>0</v>
      </c>
      <c r="J513" cm="1">
        <f t="array" ref="J513">IF(AND($E513&gt;11,Taulukko2[Kohde]=Aikataulu!D$1),"SKIP",Aikataulu!D513)</f>
        <v>0</v>
      </c>
      <c r="K513">
        <f t="shared" si="30"/>
        <v>0</v>
      </c>
      <c r="O513">
        <f>IF(AND(ROW()&gt;'Uusi auto'!E$21,ROW()&lt;AB$4),'Uusi auto'!E$7,0)</f>
        <v>0</v>
      </c>
      <c r="Q513">
        <f t="shared" si="31"/>
        <v>0</v>
      </c>
      <c r="U513">
        <f>IF(AND(ROW()&gt;'Uusi auto'!K$21,ROW()&lt;AG$4),'Uusi auto'!K$7,0)</f>
        <v>0</v>
      </c>
      <c r="W513">
        <f t="shared" si="32"/>
        <v>0</v>
      </c>
    </row>
    <row r="514" spans="3:23" x14ac:dyDescent="0.35">
      <c r="C514">
        <f>IF(AND(ROW()&gt;'Uusi auto'!E$21,ROW()&lt;'Uusi auto'!E$23),'Uusi auto'!E$7,0)</f>
        <v>0</v>
      </c>
      <c r="E514">
        <f t="shared" si="29"/>
        <v>0</v>
      </c>
      <c r="G514" cm="1">
        <f t="array" ref="G514">IF(AND($E514&gt;11,Taulukko2[Kohde]=Aikataulu!A$1),"SKIP",Aikataulu!A514)</f>
        <v>0</v>
      </c>
      <c r="H514" cm="1">
        <f t="array" ref="H514">IF(AND($E514&gt;11,Taulukko2[Matalin prioriteetti]=Aikataulu!B$1),"SKIP",Aikataulu!B514)</f>
        <v>0</v>
      </c>
      <c r="I514" cm="1">
        <f t="array" ref="I514">IF(AND($E514&gt;11,Taulukko2[Kohde]=Aikataulu!C$1),"SKIP",Aikataulu!C514)</f>
        <v>0</v>
      </c>
      <c r="J514" cm="1">
        <f t="array" ref="J514">IF(AND($E514&gt;11,Taulukko2[Kohde]=Aikataulu!D$1),"SKIP",Aikataulu!D514)</f>
        <v>0</v>
      </c>
      <c r="K514">
        <f t="shared" si="30"/>
        <v>0</v>
      </c>
      <c r="O514">
        <f>IF(AND(ROW()&gt;'Uusi auto'!E$21,ROW()&lt;AB$4),'Uusi auto'!E$7,0)</f>
        <v>0</v>
      </c>
      <c r="Q514">
        <f t="shared" si="31"/>
        <v>0</v>
      </c>
      <c r="U514">
        <f>IF(AND(ROW()&gt;'Uusi auto'!K$21,ROW()&lt;AG$4),'Uusi auto'!K$7,0)</f>
        <v>0</v>
      </c>
      <c r="W514">
        <f t="shared" si="32"/>
        <v>0</v>
      </c>
    </row>
    <row r="515" spans="3:23" x14ac:dyDescent="0.35">
      <c r="C515">
        <f>IF(AND(ROW()&gt;'Uusi auto'!E$21,ROW()&lt;'Uusi auto'!E$23),'Uusi auto'!E$7,0)</f>
        <v>0</v>
      </c>
      <c r="E515">
        <f t="shared" ref="E515:E578" si="33">SUM(A515:D515)</f>
        <v>0</v>
      </c>
      <c r="G515" cm="1">
        <f t="array" ref="G515">IF(AND($E515&gt;11,Taulukko2[Kohde]=Aikataulu!A$1),"SKIP",Aikataulu!A515)</f>
        <v>0</v>
      </c>
      <c r="H515" cm="1">
        <f t="array" ref="H515">IF(AND($E515&gt;11,Taulukko2[Matalin prioriteetti]=Aikataulu!B$1),"SKIP",Aikataulu!B515)</f>
        <v>0</v>
      </c>
      <c r="I515" cm="1">
        <f t="array" ref="I515">IF(AND($E515&gt;11,Taulukko2[Kohde]=Aikataulu!C$1),"SKIP",Aikataulu!C515)</f>
        <v>0</v>
      </c>
      <c r="J515" cm="1">
        <f t="array" ref="J515">IF(AND($E515&gt;11,Taulukko2[Kohde]=Aikataulu!D$1),"SKIP",Aikataulu!D515)</f>
        <v>0</v>
      </c>
      <c r="K515">
        <f t="shared" ref="K515:K578" si="34">SUM(G515:J515)</f>
        <v>0</v>
      </c>
      <c r="O515">
        <f>IF(AND(ROW()&gt;'Uusi auto'!E$21,ROW()&lt;AB$4),'Uusi auto'!E$7,0)</f>
        <v>0</v>
      </c>
      <c r="Q515">
        <f t="shared" ref="Q515:Q578" si="35">SUM(M515:P515)</f>
        <v>0</v>
      </c>
      <c r="U515">
        <f>IF(AND(ROW()&gt;'Uusi auto'!K$21,ROW()&lt;AG$4),'Uusi auto'!K$7,0)</f>
        <v>0</v>
      </c>
      <c r="W515">
        <f t="shared" ref="W515:W578" si="36">SUM(S515:V515)</f>
        <v>0</v>
      </c>
    </row>
    <row r="516" spans="3:23" x14ac:dyDescent="0.35">
      <c r="C516">
        <f>IF(AND(ROW()&gt;'Uusi auto'!E$21,ROW()&lt;'Uusi auto'!E$23),'Uusi auto'!E$7,0)</f>
        <v>0</v>
      </c>
      <c r="E516">
        <f t="shared" si="33"/>
        <v>0</v>
      </c>
      <c r="G516" cm="1">
        <f t="array" ref="G516">IF(AND($E516&gt;11,Taulukko2[Kohde]=Aikataulu!A$1),"SKIP",Aikataulu!A516)</f>
        <v>0</v>
      </c>
      <c r="H516" cm="1">
        <f t="array" ref="H516">IF(AND($E516&gt;11,Taulukko2[Matalin prioriteetti]=Aikataulu!B$1),"SKIP",Aikataulu!B516)</f>
        <v>0</v>
      </c>
      <c r="I516" cm="1">
        <f t="array" ref="I516">IF(AND($E516&gt;11,Taulukko2[Kohde]=Aikataulu!C$1),"SKIP",Aikataulu!C516)</f>
        <v>0</v>
      </c>
      <c r="J516" cm="1">
        <f t="array" ref="J516">IF(AND($E516&gt;11,Taulukko2[Kohde]=Aikataulu!D$1),"SKIP",Aikataulu!D516)</f>
        <v>0</v>
      </c>
      <c r="K516">
        <f t="shared" si="34"/>
        <v>0</v>
      </c>
      <c r="O516">
        <f>IF(AND(ROW()&gt;'Uusi auto'!E$21,ROW()&lt;AB$4),'Uusi auto'!E$7,0)</f>
        <v>0</v>
      </c>
      <c r="Q516">
        <f t="shared" si="35"/>
        <v>0</v>
      </c>
      <c r="U516">
        <f>IF(AND(ROW()&gt;'Uusi auto'!K$21,ROW()&lt;AG$4),'Uusi auto'!K$7,0)</f>
        <v>0</v>
      </c>
      <c r="W516">
        <f t="shared" si="36"/>
        <v>0</v>
      </c>
    </row>
    <row r="517" spans="3:23" x14ac:dyDescent="0.35">
      <c r="C517">
        <f>IF(AND(ROW()&gt;'Uusi auto'!E$21,ROW()&lt;'Uusi auto'!E$23),'Uusi auto'!E$7,0)</f>
        <v>0</v>
      </c>
      <c r="E517">
        <f t="shared" si="33"/>
        <v>0</v>
      </c>
      <c r="G517" cm="1">
        <f t="array" ref="G517">IF(AND($E517&gt;11,Taulukko2[Kohde]=Aikataulu!A$1),"SKIP",Aikataulu!A517)</f>
        <v>0</v>
      </c>
      <c r="H517" cm="1">
        <f t="array" ref="H517">IF(AND($E517&gt;11,Taulukko2[Matalin prioriteetti]=Aikataulu!B$1),"SKIP",Aikataulu!B517)</f>
        <v>0</v>
      </c>
      <c r="I517" cm="1">
        <f t="array" ref="I517">IF(AND($E517&gt;11,Taulukko2[Kohde]=Aikataulu!C$1),"SKIP",Aikataulu!C517)</f>
        <v>0</v>
      </c>
      <c r="J517" cm="1">
        <f t="array" ref="J517">IF(AND($E517&gt;11,Taulukko2[Kohde]=Aikataulu!D$1),"SKIP",Aikataulu!D517)</f>
        <v>0</v>
      </c>
      <c r="K517">
        <f t="shared" si="34"/>
        <v>0</v>
      </c>
      <c r="O517">
        <f>IF(AND(ROW()&gt;'Uusi auto'!E$21,ROW()&lt;AB$4),'Uusi auto'!E$7,0)</f>
        <v>0</v>
      </c>
      <c r="Q517">
        <f t="shared" si="35"/>
        <v>0</v>
      </c>
      <c r="U517">
        <f>IF(AND(ROW()&gt;'Uusi auto'!K$21,ROW()&lt;AG$4),'Uusi auto'!K$7,0)</f>
        <v>0</v>
      </c>
      <c r="W517">
        <f t="shared" si="36"/>
        <v>0</v>
      </c>
    </row>
    <row r="518" spans="3:23" x14ac:dyDescent="0.35">
      <c r="C518">
        <f>IF(AND(ROW()&gt;'Uusi auto'!E$21,ROW()&lt;'Uusi auto'!E$23),'Uusi auto'!E$7,0)</f>
        <v>0</v>
      </c>
      <c r="E518">
        <f t="shared" si="33"/>
        <v>0</v>
      </c>
      <c r="G518" cm="1">
        <f t="array" ref="G518">IF(AND($E518&gt;11,Taulukko2[Kohde]=Aikataulu!A$1),"SKIP",Aikataulu!A518)</f>
        <v>0</v>
      </c>
      <c r="H518" cm="1">
        <f t="array" ref="H518">IF(AND($E518&gt;11,Taulukko2[Matalin prioriteetti]=Aikataulu!B$1),"SKIP",Aikataulu!B518)</f>
        <v>0</v>
      </c>
      <c r="I518" cm="1">
        <f t="array" ref="I518">IF(AND($E518&gt;11,Taulukko2[Kohde]=Aikataulu!C$1),"SKIP",Aikataulu!C518)</f>
        <v>0</v>
      </c>
      <c r="J518" cm="1">
        <f t="array" ref="J518">IF(AND($E518&gt;11,Taulukko2[Kohde]=Aikataulu!D$1),"SKIP",Aikataulu!D518)</f>
        <v>0</v>
      </c>
      <c r="K518">
        <f t="shared" si="34"/>
        <v>0</v>
      </c>
      <c r="O518">
        <f>IF(AND(ROW()&gt;'Uusi auto'!E$21,ROW()&lt;AB$4),'Uusi auto'!E$7,0)</f>
        <v>0</v>
      </c>
      <c r="Q518">
        <f t="shared" si="35"/>
        <v>0</v>
      </c>
      <c r="U518">
        <f>IF(AND(ROW()&gt;'Uusi auto'!K$21,ROW()&lt;AG$4),'Uusi auto'!K$7,0)</f>
        <v>0</v>
      </c>
      <c r="W518">
        <f t="shared" si="36"/>
        <v>0</v>
      </c>
    </row>
    <row r="519" spans="3:23" x14ac:dyDescent="0.35">
      <c r="C519">
        <f>IF(AND(ROW()&gt;'Uusi auto'!E$21,ROW()&lt;'Uusi auto'!E$23),'Uusi auto'!E$7,0)</f>
        <v>0</v>
      </c>
      <c r="E519">
        <f t="shared" si="33"/>
        <v>0</v>
      </c>
      <c r="G519" cm="1">
        <f t="array" ref="G519">IF(AND($E519&gt;11,Taulukko2[Kohde]=Aikataulu!A$1),"SKIP",Aikataulu!A519)</f>
        <v>0</v>
      </c>
      <c r="H519" cm="1">
        <f t="array" ref="H519">IF(AND($E519&gt;11,Taulukko2[Matalin prioriteetti]=Aikataulu!B$1),"SKIP",Aikataulu!B519)</f>
        <v>0</v>
      </c>
      <c r="I519" cm="1">
        <f t="array" ref="I519">IF(AND($E519&gt;11,Taulukko2[Kohde]=Aikataulu!C$1),"SKIP",Aikataulu!C519)</f>
        <v>0</v>
      </c>
      <c r="J519" cm="1">
        <f t="array" ref="J519">IF(AND($E519&gt;11,Taulukko2[Kohde]=Aikataulu!D$1),"SKIP",Aikataulu!D519)</f>
        <v>0</v>
      </c>
      <c r="K519">
        <f t="shared" si="34"/>
        <v>0</v>
      </c>
      <c r="O519">
        <f>IF(AND(ROW()&gt;'Uusi auto'!E$21,ROW()&lt;AB$4),'Uusi auto'!E$7,0)</f>
        <v>0</v>
      </c>
      <c r="Q519">
        <f t="shared" si="35"/>
        <v>0</v>
      </c>
      <c r="U519">
        <f>IF(AND(ROW()&gt;'Uusi auto'!K$21,ROW()&lt;AG$4),'Uusi auto'!K$7,0)</f>
        <v>0</v>
      </c>
      <c r="W519">
        <f t="shared" si="36"/>
        <v>0</v>
      </c>
    </row>
    <row r="520" spans="3:23" x14ac:dyDescent="0.35">
      <c r="C520">
        <f>IF(AND(ROW()&gt;'Uusi auto'!E$21,ROW()&lt;'Uusi auto'!E$23),'Uusi auto'!E$7,0)</f>
        <v>0</v>
      </c>
      <c r="E520">
        <f t="shared" si="33"/>
        <v>0</v>
      </c>
      <c r="G520" cm="1">
        <f t="array" ref="G520">IF(AND($E520&gt;11,Taulukko2[Kohde]=Aikataulu!A$1),"SKIP",Aikataulu!A520)</f>
        <v>0</v>
      </c>
      <c r="H520" cm="1">
        <f t="array" ref="H520">IF(AND($E520&gt;11,Taulukko2[Matalin prioriteetti]=Aikataulu!B$1),"SKIP",Aikataulu!B520)</f>
        <v>0</v>
      </c>
      <c r="I520" cm="1">
        <f t="array" ref="I520">IF(AND($E520&gt;11,Taulukko2[Kohde]=Aikataulu!C$1),"SKIP",Aikataulu!C520)</f>
        <v>0</v>
      </c>
      <c r="J520" cm="1">
        <f t="array" ref="J520">IF(AND($E520&gt;11,Taulukko2[Kohde]=Aikataulu!D$1),"SKIP",Aikataulu!D520)</f>
        <v>0</v>
      </c>
      <c r="K520">
        <f t="shared" si="34"/>
        <v>0</v>
      </c>
      <c r="O520">
        <f>IF(AND(ROW()&gt;'Uusi auto'!E$21,ROW()&lt;AB$4),'Uusi auto'!E$7,0)</f>
        <v>0</v>
      </c>
      <c r="Q520">
        <f t="shared" si="35"/>
        <v>0</v>
      </c>
      <c r="U520">
        <f>IF(AND(ROW()&gt;'Uusi auto'!K$21,ROW()&lt;AG$4),'Uusi auto'!K$7,0)</f>
        <v>0</v>
      </c>
      <c r="W520">
        <f t="shared" si="36"/>
        <v>0</v>
      </c>
    </row>
    <row r="521" spans="3:23" x14ac:dyDescent="0.35">
      <c r="C521">
        <f>IF(AND(ROW()&gt;'Uusi auto'!E$21,ROW()&lt;'Uusi auto'!E$23),'Uusi auto'!E$7,0)</f>
        <v>0</v>
      </c>
      <c r="E521">
        <f t="shared" si="33"/>
        <v>0</v>
      </c>
      <c r="G521" cm="1">
        <f t="array" ref="G521">IF(AND($E521&gt;11,Taulukko2[Kohde]=Aikataulu!A$1),"SKIP",Aikataulu!A521)</f>
        <v>0</v>
      </c>
      <c r="H521" cm="1">
        <f t="array" ref="H521">IF(AND($E521&gt;11,Taulukko2[Matalin prioriteetti]=Aikataulu!B$1),"SKIP",Aikataulu!B521)</f>
        <v>0</v>
      </c>
      <c r="I521" cm="1">
        <f t="array" ref="I521">IF(AND($E521&gt;11,Taulukko2[Kohde]=Aikataulu!C$1),"SKIP",Aikataulu!C521)</f>
        <v>0</v>
      </c>
      <c r="J521" cm="1">
        <f t="array" ref="J521">IF(AND($E521&gt;11,Taulukko2[Kohde]=Aikataulu!D$1),"SKIP",Aikataulu!D521)</f>
        <v>0</v>
      </c>
      <c r="K521">
        <f t="shared" si="34"/>
        <v>0</v>
      </c>
      <c r="O521">
        <f>IF(AND(ROW()&gt;'Uusi auto'!E$21,ROW()&lt;AB$4),'Uusi auto'!E$7,0)</f>
        <v>0</v>
      </c>
      <c r="Q521">
        <f t="shared" si="35"/>
        <v>0</v>
      </c>
      <c r="U521">
        <f>IF(AND(ROW()&gt;'Uusi auto'!K$21,ROW()&lt;AG$4),'Uusi auto'!K$7,0)</f>
        <v>0</v>
      </c>
      <c r="W521">
        <f t="shared" si="36"/>
        <v>0</v>
      </c>
    </row>
    <row r="522" spans="3:23" x14ac:dyDescent="0.35">
      <c r="C522">
        <f>IF(AND(ROW()&gt;'Uusi auto'!E$21,ROW()&lt;'Uusi auto'!E$23),'Uusi auto'!E$7,0)</f>
        <v>0</v>
      </c>
      <c r="E522">
        <f t="shared" si="33"/>
        <v>0</v>
      </c>
      <c r="G522" cm="1">
        <f t="array" ref="G522">IF(AND($E522&gt;11,Taulukko2[Kohde]=Aikataulu!A$1),"SKIP",Aikataulu!A522)</f>
        <v>0</v>
      </c>
      <c r="H522" cm="1">
        <f t="array" ref="H522">IF(AND($E522&gt;11,Taulukko2[Matalin prioriteetti]=Aikataulu!B$1),"SKIP",Aikataulu!B522)</f>
        <v>0</v>
      </c>
      <c r="I522" cm="1">
        <f t="array" ref="I522">IF(AND($E522&gt;11,Taulukko2[Kohde]=Aikataulu!C$1),"SKIP",Aikataulu!C522)</f>
        <v>0</v>
      </c>
      <c r="J522" cm="1">
        <f t="array" ref="J522">IF(AND($E522&gt;11,Taulukko2[Kohde]=Aikataulu!D$1),"SKIP",Aikataulu!D522)</f>
        <v>0</v>
      </c>
      <c r="K522">
        <f t="shared" si="34"/>
        <v>0</v>
      </c>
      <c r="O522">
        <f>IF(AND(ROW()&gt;'Uusi auto'!E$21,ROW()&lt;AB$4),'Uusi auto'!E$7,0)</f>
        <v>0</v>
      </c>
      <c r="Q522">
        <f t="shared" si="35"/>
        <v>0</v>
      </c>
      <c r="U522">
        <f>IF(AND(ROW()&gt;'Uusi auto'!K$21,ROW()&lt;AG$4),'Uusi auto'!K$7,0)</f>
        <v>0</v>
      </c>
      <c r="W522">
        <f t="shared" si="36"/>
        <v>0</v>
      </c>
    </row>
    <row r="523" spans="3:23" x14ac:dyDescent="0.35">
      <c r="C523">
        <f>IF(AND(ROW()&gt;'Uusi auto'!E$21,ROW()&lt;'Uusi auto'!E$23),'Uusi auto'!E$7,0)</f>
        <v>0</v>
      </c>
      <c r="E523">
        <f t="shared" si="33"/>
        <v>0</v>
      </c>
      <c r="G523" cm="1">
        <f t="array" ref="G523">IF(AND($E523&gt;11,Taulukko2[Kohde]=Aikataulu!A$1),"SKIP",Aikataulu!A523)</f>
        <v>0</v>
      </c>
      <c r="H523" cm="1">
        <f t="array" ref="H523">IF(AND($E523&gt;11,Taulukko2[Matalin prioriteetti]=Aikataulu!B$1),"SKIP",Aikataulu!B523)</f>
        <v>0</v>
      </c>
      <c r="I523" cm="1">
        <f t="array" ref="I523">IF(AND($E523&gt;11,Taulukko2[Kohde]=Aikataulu!C$1),"SKIP",Aikataulu!C523)</f>
        <v>0</v>
      </c>
      <c r="J523" cm="1">
        <f t="array" ref="J523">IF(AND($E523&gt;11,Taulukko2[Kohde]=Aikataulu!D$1),"SKIP",Aikataulu!D523)</f>
        <v>0</v>
      </c>
      <c r="K523">
        <f t="shared" si="34"/>
        <v>0</v>
      </c>
      <c r="O523">
        <f>IF(AND(ROW()&gt;'Uusi auto'!E$21,ROW()&lt;AB$4),'Uusi auto'!E$7,0)</f>
        <v>0</v>
      </c>
      <c r="Q523">
        <f t="shared" si="35"/>
        <v>0</v>
      </c>
      <c r="U523">
        <f>IF(AND(ROW()&gt;'Uusi auto'!K$21,ROW()&lt;AG$4),'Uusi auto'!K$7,0)</f>
        <v>0</v>
      </c>
      <c r="W523">
        <f t="shared" si="36"/>
        <v>0</v>
      </c>
    </row>
    <row r="524" spans="3:23" x14ac:dyDescent="0.35">
      <c r="C524">
        <f>IF(AND(ROW()&gt;'Uusi auto'!E$21,ROW()&lt;'Uusi auto'!E$23),'Uusi auto'!E$7,0)</f>
        <v>0</v>
      </c>
      <c r="E524">
        <f t="shared" si="33"/>
        <v>0</v>
      </c>
      <c r="G524" cm="1">
        <f t="array" ref="G524">IF(AND($E524&gt;11,Taulukko2[Kohde]=Aikataulu!A$1),"SKIP",Aikataulu!A524)</f>
        <v>0</v>
      </c>
      <c r="H524" cm="1">
        <f t="array" ref="H524">IF(AND($E524&gt;11,Taulukko2[Matalin prioriteetti]=Aikataulu!B$1),"SKIP",Aikataulu!B524)</f>
        <v>0</v>
      </c>
      <c r="I524" cm="1">
        <f t="array" ref="I524">IF(AND($E524&gt;11,Taulukko2[Kohde]=Aikataulu!C$1),"SKIP",Aikataulu!C524)</f>
        <v>0</v>
      </c>
      <c r="J524" cm="1">
        <f t="array" ref="J524">IF(AND($E524&gt;11,Taulukko2[Kohde]=Aikataulu!D$1),"SKIP",Aikataulu!D524)</f>
        <v>0</v>
      </c>
      <c r="K524">
        <f t="shared" si="34"/>
        <v>0</v>
      </c>
      <c r="O524">
        <f>IF(AND(ROW()&gt;'Uusi auto'!E$21,ROW()&lt;AB$4),'Uusi auto'!E$7,0)</f>
        <v>0</v>
      </c>
      <c r="Q524">
        <f t="shared" si="35"/>
        <v>0</v>
      </c>
      <c r="U524">
        <f>IF(AND(ROW()&gt;'Uusi auto'!K$21,ROW()&lt;AG$4),'Uusi auto'!K$7,0)</f>
        <v>0</v>
      </c>
      <c r="W524">
        <f t="shared" si="36"/>
        <v>0</v>
      </c>
    </row>
    <row r="525" spans="3:23" x14ac:dyDescent="0.35">
      <c r="C525">
        <f>IF(AND(ROW()&gt;'Uusi auto'!E$21,ROW()&lt;'Uusi auto'!E$23),'Uusi auto'!E$7,0)</f>
        <v>0</v>
      </c>
      <c r="E525">
        <f t="shared" si="33"/>
        <v>0</v>
      </c>
      <c r="G525" cm="1">
        <f t="array" ref="G525">IF(AND($E525&gt;11,Taulukko2[Kohde]=Aikataulu!A$1),"SKIP",Aikataulu!A525)</f>
        <v>0</v>
      </c>
      <c r="H525" cm="1">
        <f t="array" ref="H525">IF(AND($E525&gt;11,Taulukko2[Matalin prioriteetti]=Aikataulu!B$1),"SKIP",Aikataulu!B525)</f>
        <v>0</v>
      </c>
      <c r="I525" cm="1">
        <f t="array" ref="I525">IF(AND($E525&gt;11,Taulukko2[Kohde]=Aikataulu!C$1),"SKIP",Aikataulu!C525)</f>
        <v>0</v>
      </c>
      <c r="J525" cm="1">
        <f t="array" ref="J525">IF(AND($E525&gt;11,Taulukko2[Kohde]=Aikataulu!D$1),"SKIP",Aikataulu!D525)</f>
        <v>0</v>
      </c>
      <c r="K525">
        <f t="shared" si="34"/>
        <v>0</v>
      </c>
      <c r="O525">
        <f>IF(AND(ROW()&gt;'Uusi auto'!E$21,ROW()&lt;AB$4),'Uusi auto'!E$7,0)</f>
        <v>0</v>
      </c>
      <c r="Q525">
        <f t="shared" si="35"/>
        <v>0</v>
      </c>
      <c r="U525">
        <f>IF(AND(ROW()&gt;'Uusi auto'!K$21,ROW()&lt;AG$4),'Uusi auto'!K$7,0)</f>
        <v>0</v>
      </c>
      <c r="W525">
        <f t="shared" si="36"/>
        <v>0</v>
      </c>
    </row>
    <row r="526" spans="3:23" x14ac:dyDescent="0.35">
      <c r="C526">
        <f>IF(AND(ROW()&gt;'Uusi auto'!E$21,ROW()&lt;'Uusi auto'!E$23),'Uusi auto'!E$7,0)</f>
        <v>0</v>
      </c>
      <c r="E526">
        <f t="shared" si="33"/>
        <v>0</v>
      </c>
      <c r="G526" cm="1">
        <f t="array" ref="G526">IF(AND($E526&gt;11,Taulukko2[Kohde]=Aikataulu!A$1),"SKIP",Aikataulu!A526)</f>
        <v>0</v>
      </c>
      <c r="H526" cm="1">
        <f t="array" ref="H526">IF(AND($E526&gt;11,Taulukko2[Matalin prioriteetti]=Aikataulu!B$1),"SKIP",Aikataulu!B526)</f>
        <v>0</v>
      </c>
      <c r="I526" cm="1">
        <f t="array" ref="I526">IF(AND($E526&gt;11,Taulukko2[Kohde]=Aikataulu!C$1),"SKIP",Aikataulu!C526)</f>
        <v>0</v>
      </c>
      <c r="J526" cm="1">
        <f t="array" ref="J526">IF(AND($E526&gt;11,Taulukko2[Kohde]=Aikataulu!D$1),"SKIP",Aikataulu!D526)</f>
        <v>0</v>
      </c>
      <c r="K526">
        <f t="shared" si="34"/>
        <v>0</v>
      </c>
      <c r="O526">
        <f>IF(AND(ROW()&gt;'Uusi auto'!E$21,ROW()&lt;AB$4),'Uusi auto'!E$7,0)</f>
        <v>0</v>
      </c>
      <c r="Q526">
        <f t="shared" si="35"/>
        <v>0</v>
      </c>
      <c r="U526">
        <f>IF(AND(ROW()&gt;'Uusi auto'!K$21,ROW()&lt;AG$4),'Uusi auto'!K$7,0)</f>
        <v>0</v>
      </c>
      <c r="W526">
        <f t="shared" si="36"/>
        <v>0</v>
      </c>
    </row>
    <row r="527" spans="3:23" x14ac:dyDescent="0.35">
      <c r="C527">
        <f>IF(AND(ROW()&gt;'Uusi auto'!E$21,ROW()&lt;'Uusi auto'!E$23),'Uusi auto'!E$7,0)</f>
        <v>0</v>
      </c>
      <c r="E527">
        <f t="shared" si="33"/>
        <v>0</v>
      </c>
      <c r="G527" cm="1">
        <f t="array" ref="G527">IF(AND($E527&gt;11,Taulukko2[Kohde]=Aikataulu!A$1),"SKIP",Aikataulu!A527)</f>
        <v>0</v>
      </c>
      <c r="H527" cm="1">
        <f t="array" ref="H527">IF(AND($E527&gt;11,Taulukko2[Matalin prioriteetti]=Aikataulu!B$1),"SKIP",Aikataulu!B527)</f>
        <v>0</v>
      </c>
      <c r="I527" cm="1">
        <f t="array" ref="I527">IF(AND($E527&gt;11,Taulukko2[Kohde]=Aikataulu!C$1),"SKIP",Aikataulu!C527)</f>
        <v>0</v>
      </c>
      <c r="J527" cm="1">
        <f t="array" ref="J527">IF(AND($E527&gt;11,Taulukko2[Kohde]=Aikataulu!D$1),"SKIP",Aikataulu!D527)</f>
        <v>0</v>
      </c>
      <c r="K527">
        <f t="shared" si="34"/>
        <v>0</v>
      </c>
      <c r="O527">
        <f>IF(AND(ROW()&gt;'Uusi auto'!E$21,ROW()&lt;AB$4),'Uusi auto'!E$7,0)</f>
        <v>0</v>
      </c>
      <c r="Q527">
        <f t="shared" si="35"/>
        <v>0</v>
      </c>
      <c r="U527">
        <f>IF(AND(ROW()&gt;'Uusi auto'!K$21,ROW()&lt;AG$4),'Uusi auto'!K$7,0)</f>
        <v>0</v>
      </c>
      <c r="W527">
        <f t="shared" si="36"/>
        <v>0</v>
      </c>
    </row>
    <row r="528" spans="3:23" x14ac:dyDescent="0.35">
      <c r="C528">
        <f>IF(AND(ROW()&gt;'Uusi auto'!E$21,ROW()&lt;'Uusi auto'!E$23),'Uusi auto'!E$7,0)</f>
        <v>0</v>
      </c>
      <c r="E528">
        <f t="shared" si="33"/>
        <v>0</v>
      </c>
      <c r="G528" cm="1">
        <f t="array" ref="G528">IF(AND($E528&gt;11,Taulukko2[Kohde]=Aikataulu!A$1),"SKIP",Aikataulu!A528)</f>
        <v>0</v>
      </c>
      <c r="H528" cm="1">
        <f t="array" ref="H528">IF(AND($E528&gt;11,Taulukko2[Matalin prioriteetti]=Aikataulu!B$1),"SKIP",Aikataulu!B528)</f>
        <v>0</v>
      </c>
      <c r="I528" cm="1">
        <f t="array" ref="I528">IF(AND($E528&gt;11,Taulukko2[Kohde]=Aikataulu!C$1),"SKIP",Aikataulu!C528)</f>
        <v>0</v>
      </c>
      <c r="J528" cm="1">
        <f t="array" ref="J528">IF(AND($E528&gt;11,Taulukko2[Kohde]=Aikataulu!D$1),"SKIP",Aikataulu!D528)</f>
        <v>0</v>
      </c>
      <c r="K528">
        <f t="shared" si="34"/>
        <v>0</v>
      </c>
      <c r="O528">
        <f>IF(AND(ROW()&gt;'Uusi auto'!E$21,ROW()&lt;AB$4),'Uusi auto'!E$7,0)</f>
        <v>0</v>
      </c>
      <c r="Q528">
        <f t="shared" si="35"/>
        <v>0</v>
      </c>
      <c r="U528">
        <f>IF(AND(ROW()&gt;'Uusi auto'!K$21,ROW()&lt;AG$4),'Uusi auto'!K$7,0)</f>
        <v>0</v>
      </c>
      <c r="W528">
        <f t="shared" si="36"/>
        <v>0</v>
      </c>
    </row>
    <row r="529" spans="3:23" x14ac:dyDescent="0.35">
      <c r="C529">
        <f>IF(AND(ROW()&gt;'Uusi auto'!E$21,ROW()&lt;'Uusi auto'!E$23),'Uusi auto'!E$7,0)</f>
        <v>0</v>
      </c>
      <c r="E529">
        <f t="shared" si="33"/>
        <v>0</v>
      </c>
      <c r="G529" cm="1">
        <f t="array" ref="G529">IF(AND($E529&gt;11,Taulukko2[Kohde]=Aikataulu!A$1),"SKIP",Aikataulu!A529)</f>
        <v>0</v>
      </c>
      <c r="H529" cm="1">
        <f t="array" ref="H529">IF(AND($E529&gt;11,Taulukko2[Matalin prioriteetti]=Aikataulu!B$1),"SKIP",Aikataulu!B529)</f>
        <v>0</v>
      </c>
      <c r="I529" cm="1">
        <f t="array" ref="I529">IF(AND($E529&gt;11,Taulukko2[Kohde]=Aikataulu!C$1),"SKIP",Aikataulu!C529)</f>
        <v>0</v>
      </c>
      <c r="J529" cm="1">
        <f t="array" ref="J529">IF(AND($E529&gt;11,Taulukko2[Kohde]=Aikataulu!D$1),"SKIP",Aikataulu!D529)</f>
        <v>0</v>
      </c>
      <c r="K529">
        <f t="shared" si="34"/>
        <v>0</v>
      </c>
      <c r="O529">
        <f>IF(AND(ROW()&gt;'Uusi auto'!E$21,ROW()&lt;AB$4),'Uusi auto'!E$7,0)</f>
        <v>0</v>
      </c>
      <c r="Q529">
        <f t="shared" si="35"/>
        <v>0</v>
      </c>
      <c r="U529">
        <f>IF(AND(ROW()&gt;'Uusi auto'!K$21,ROW()&lt;AG$4),'Uusi auto'!K$7,0)</f>
        <v>0</v>
      </c>
      <c r="W529">
        <f t="shared" si="36"/>
        <v>0</v>
      </c>
    </row>
    <row r="530" spans="3:23" x14ac:dyDescent="0.35">
      <c r="C530">
        <f>IF(AND(ROW()&gt;'Uusi auto'!E$21,ROW()&lt;'Uusi auto'!E$23),'Uusi auto'!E$7,0)</f>
        <v>0</v>
      </c>
      <c r="E530">
        <f t="shared" si="33"/>
        <v>0</v>
      </c>
      <c r="G530" cm="1">
        <f t="array" ref="G530">IF(AND($E530&gt;11,Taulukko2[Kohde]=Aikataulu!A$1),"SKIP",Aikataulu!A530)</f>
        <v>0</v>
      </c>
      <c r="H530" cm="1">
        <f t="array" ref="H530">IF(AND($E530&gt;11,Taulukko2[Matalin prioriteetti]=Aikataulu!B$1),"SKIP",Aikataulu!B530)</f>
        <v>0</v>
      </c>
      <c r="I530" cm="1">
        <f t="array" ref="I530">IF(AND($E530&gt;11,Taulukko2[Kohde]=Aikataulu!C$1),"SKIP",Aikataulu!C530)</f>
        <v>0</v>
      </c>
      <c r="J530" cm="1">
        <f t="array" ref="J530">IF(AND($E530&gt;11,Taulukko2[Kohde]=Aikataulu!D$1),"SKIP",Aikataulu!D530)</f>
        <v>0</v>
      </c>
      <c r="K530">
        <f t="shared" si="34"/>
        <v>0</v>
      </c>
      <c r="O530">
        <f>IF(AND(ROW()&gt;'Uusi auto'!E$21,ROW()&lt;AB$4),'Uusi auto'!E$7,0)</f>
        <v>0</v>
      </c>
      <c r="Q530">
        <f t="shared" si="35"/>
        <v>0</v>
      </c>
      <c r="U530">
        <f>IF(AND(ROW()&gt;'Uusi auto'!K$21,ROW()&lt;AG$4),'Uusi auto'!K$7,0)</f>
        <v>0</v>
      </c>
      <c r="W530">
        <f t="shared" si="36"/>
        <v>0</v>
      </c>
    </row>
    <row r="531" spans="3:23" x14ac:dyDescent="0.35">
      <c r="C531">
        <f>IF(AND(ROW()&gt;'Uusi auto'!E$21,ROW()&lt;'Uusi auto'!E$23),'Uusi auto'!E$7,0)</f>
        <v>0</v>
      </c>
      <c r="E531">
        <f t="shared" si="33"/>
        <v>0</v>
      </c>
      <c r="G531" cm="1">
        <f t="array" ref="G531">IF(AND($E531&gt;11,Taulukko2[Kohde]=Aikataulu!A$1),"SKIP",Aikataulu!A531)</f>
        <v>0</v>
      </c>
      <c r="H531" cm="1">
        <f t="array" ref="H531">IF(AND($E531&gt;11,Taulukko2[Matalin prioriteetti]=Aikataulu!B$1),"SKIP",Aikataulu!B531)</f>
        <v>0</v>
      </c>
      <c r="I531" cm="1">
        <f t="array" ref="I531">IF(AND($E531&gt;11,Taulukko2[Kohde]=Aikataulu!C$1),"SKIP",Aikataulu!C531)</f>
        <v>0</v>
      </c>
      <c r="J531" cm="1">
        <f t="array" ref="J531">IF(AND($E531&gt;11,Taulukko2[Kohde]=Aikataulu!D$1),"SKIP",Aikataulu!D531)</f>
        <v>0</v>
      </c>
      <c r="K531">
        <f t="shared" si="34"/>
        <v>0</v>
      </c>
      <c r="O531">
        <f>IF(AND(ROW()&gt;'Uusi auto'!E$21,ROW()&lt;AB$4),'Uusi auto'!E$7,0)</f>
        <v>0</v>
      </c>
      <c r="Q531">
        <f t="shared" si="35"/>
        <v>0</v>
      </c>
      <c r="U531">
        <f>IF(AND(ROW()&gt;'Uusi auto'!K$21,ROW()&lt;AG$4),'Uusi auto'!K$7,0)</f>
        <v>0</v>
      </c>
      <c r="W531">
        <f t="shared" si="36"/>
        <v>0</v>
      </c>
    </row>
    <row r="532" spans="3:23" x14ac:dyDescent="0.35">
      <c r="C532">
        <f>IF(AND(ROW()&gt;'Uusi auto'!E$21,ROW()&lt;'Uusi auto'!E$23),'Uusi auto'!E$7,0)</f>
        <v>0</v>
      </c>
      <c r="E532">
        <f t="shared" si="33"/>
        <v>0</v>
      </c>
      <c r="G532" cm="1">
        <f t="array" ref="G532">IF(AND($E532&gt;11,Taulukko2[Kohde]=Aikataulu!A$1),"SKIP",Aikataulu!A532)</f>
        <v>0</v>
      </c>
      <c r="H532" cm="1">
        <f t="array" ref="H532">IF(AND($E532&gt;11,Taulukko2[Matalin prioriteetti]=Aikataulu!B$1),"SKIP",Aikataulu!B532)</f>
        <v>0</v>
      </c>
      <c r="I532" cm="1">
        <f t="array" ref="I532">IF(AND($E532&gt;11,Taulukko2[Kohde]=Aikataulu!C$1),"SKIP",Aikataulu!C532)</f>
        <v>0</v>
      </c>
      <c r="J532" cm="1">
        <f t="array" ref="J532">IF(AND($E532&gt;11,Taulukko2[Kohde]=Aikataulu!D$1),"SKIP",Aikataulu!D532)</f>
        <v>0</v>
      </c>
      <c r="K532">
        <f t="shared" si="34"/>
        <v>0</v>
      </c>
      <c r="O532">
        <f>IF(AND(ROW()&gt;'Uusi auto'!E$21,ROW()&lt;AB$4),'Uusi auto'!E$7,0)</f>
        <v>0</v>
      </c>
      <c r="Q532">
        <f t="shared" si="35"/>
        <v>0</v>
      </c>
      <c r="U532">
        <f>IF(AND(ROW()&gt;'Uusi auto'!K$21,ROW()&lt;AG$4),'Uusi auto'!K$7,0)</f>
        <v>0</v>
      </c>
      <c r="W532">
        <f t="shared" si="36"/>
        <v>0</v>
      </c>
    </row>
    <row r="533" spans="3:23" x14ac:dyDescent="0.35">
      <c r="C533">
        <f>IF(AND(ROW()&gt;'Uusi auto'!E$21,ROW()&lt;'Uusi auto'!E$23),'Uusi auto'!E$7,0)</f>
        <v>0</v>
      </c>
      <c r="E533">
        <f t="shared" si="33"/>
        <v>0</v>
      </c>
      <c r="G533" cm="1">
        <f t="array" ref="G533">IF(AND($E533&gt;11,Taulukko2[Kohde]=Aikataulu!A$1),"SKIP",Aikataulu!A533)</f>
        <v>0</v>
      </c>
      <c r="H533" cm="1">
        <f t="array" ref="H533">IF(AND($E533&gt;11,Taulukko2[Matalin prioriteetti]=Aikataulu!B$1),"SKIP",Aikataulu!B533)</f>
        <v>0</v>
      </c>
      <c r="I533" cm="1">
        <f t="array" ref="I533">IF(AND($E533&gt;11,Taulukko2[Kohde]=Aikataulu!C$1),"SKIP",Aikataulu!C533)</f>
        <v>0</v>
      </c>
      <c r="J533" cm="1">
        <f t="array" ref="J533">IF(AND($E533&gt;11,Taulukko2[Kohde]=Aikataulu!D$1),"SKIP",Aikataulu!D533)</f>
        <v>0</v>
      </c>
      <c r="K533">
        <f t="shared" si="34"/>
        <v>0</v>
      </c>
      <c r="O533">
        <f>IF(AND(ROW()&gt;'Uusi auto'!E$21,ROW()&lt;AB$4),'Uusi auto'!E$7,0)</f>
        <v>0</v>
      </c>
      <c r="Q533">
        <f t="shared" si="35"/>
        <v>0</v>
      </c>
      <c r="U533">
        <f>IF(AND(ROW()&gt;'Uusi auto'!K$21,ROW()&lt;AG$4),'Uusi auto'!K$7,0)</f>
        <v>0</v>
      </c>
      <c r="W533">
        <f t="shared" si="36"/>
        <v>0</v>
      </c>
    </row>
    <row r="534" spans="3:23" x14ac:dyDescent="0.35">
      <c r="C534">
        <f>IF(AND(ROW()&gt;'Uusi auto'!E$21,ROW()&lt;'Uusi auto'!E$23),'Uusi auto'!E$7,0)</f>
        <v>0</v>
      </c>
      <c r="E534">
        <f t="shared" si="33"/>
        <v>0</v>
      </c>
      <c r="G534" cm="1">
        <f t="array" ref="G534">IF(AND($E534&gt;11,Taulukko2[Kohde]=Aikataulu!A$1),"SKIP",Aikataulu!A534)</f>
        <v>0</v>
      </c>
      <c r="H534" cm="1">
        <f t="array" ref="H534">IF(AND($E534&gt;11,Taulukko2[Matalin prioriteetti]=Aikataulu!B$1),"SKIP",Aikataulu!B534)</f>
        <v>0</v>
      </c>
      <c r="I534" cm="1">
        <f t="array" ref="I534">IF(AND($E534&gt;11,Taulukko2[Kohde]=Aikataulu!C$1),"SKIP",Aikataulu!C534)</f>
        <v>0</v>
      </c>
      <c r="J534" cm="1">
        <f t="array" ref="J534">IF(AND($E534&gt;11,Taulukko2[Kohde]=Aikataulu!D$1),"SKIP",Aikataulu!D534)</f>
        <v>0</v>
      </c>
      <c r="K534">
        <f t="shared" si="34"/>
        <v>0</v>
      </c>
      <c r="O534">
        <f>IF(AND(ROW()&gt;'Uusi auto'!E$21,ROW()&lt;AB$4),'Uusi auto'!E$7,0)</f>
        <v>0</v>
      </c>
      <c r="Q534">
        <f t="shared" si="35"/>
        <v>0</v>
      </c>
      <c r="U534">
        <f>IF(AND(ROW()&gt;'Uusi auto'!K$21,ROW()&lt;AG$4),'Uusi auto'!K$7,0)</f>
        <v>0</v>
      </c>
      <c r="W534">
        <f t="shared" si="36"/>
        <v>0</v>
      </c>
    </row>
    <row r="535" spans="3:23" x14ac:dyDescent="0.35">
      <c r="C535">
        <f>IF(AND(ROW()&gt;'Uusi auto'!E$21,ROW()&lt;'Uusi auto'!E$23),'Uusi auto'!E$7,0)</f>
        <v>0</v>
      </c>
      <c r="E535">
        <f t="shared" si="33"/>
        <v>0</v>
      </c>
      <c r="G535" cm="1">
        <f t="array" ref="G535">IF(AND($E535&gt;11,Taulukko2[Kohde]=Aikataulu!A$1),"SKIP",Aikataulu!A535)</f>
        <v>0</v>
      </c>
      <c r="H535" cm="1">
        <f t="array" ref="H535">IF(AND($E535&gt;11,Taulukko2[Matalin prioriteetti]=Aikataulu!B$1),"SKIP",Aikataulu!B535)</f>
        <v>0</v>
      </c>
      <c r="I535" cm="1">
        <f t="array" ref="I535">IF(AND($E535&gt;11,Taulukko2[Kohde]=Aikataulu!C$1),"SKIP",Aikataulu!C535)</f>
        <v>0</v>
      </c>
      <c r="J535" cm="1">
        <f t="array" ref="J535">IF(AND($E535&gt;11,Taulukko2[Kohde]=Aikataulu!D$1),"SKIP",Aikataulu!D535)</f>
        <v>0</v>
      </c>
      <c r="K535">
        <f t="shared" si="34"/>
        <v>0</v>
      </c>
      <c r="O535">
        <f>IF(AND(ROW()&gt;'Uusi auto'!E$21,ROW()&lt;AB$4),'Uusi auto'!E$7,0)</f>
        <v>0</v>
      </c>
      <c r="Q535">
        <f t="shared" si="35"/>
        <v>0</v>
      </c>
      <c r="U535">
        <f>IF(AND(ROW()&gt;'Uusi auto'!K$21,ROW()&lt;AG$4),'Uusi auto'!K$7,0)</f>
        <v>0</v>
      </c>
      <c r="W535">
        <f t="shared" si="36"/>
        <v>0</v>
      </c>
    </row>
    <row r="536" spans="3:23" x14ac:dyDescent="0.35">
      <c r="C536">
        <f>IF(AND(ROW()&gt;'Uusi auto'!E$21,ROW()&lt;'Uusi auto'!E$23),'Uusi auto'!E$7,0)</f>
        <v>0</v>
      </c>
      <c r="E536">
        <f t="shared" si="33"/>
        <v>0</v>
      </c>
      <c r="G536" cm="1">
        <f t="array" ref="G536">IF(AND($E536&gt;11,Taulukko2[Kohde]=Aikataulu!A$1),"SKIP",Aikataulu!A536)</f>
        <v>0</v>
      </c>
      <c r="H536" cm="1">
        <f t="array" ref="H536">IF(AND($E536&gt;11,Taulukko2[Matalin prioriteetti]=Aikataulu!B$1),"SKIP",Aikataulu!B536)</f>
        <v>0</v>
      </c>
      <c r="I536" cm="1">
        <f t="array" ref="I536">IF(AND($E536&gt;11,Taulukko2[Kohde]=Aikataulu!C$1),"SKIP",Aikataulu!C536)</f>
        <v>0</v>
      </c>
      <c r="J536" cm="1">
        <f t="array" ref="J536">IF(AND($E536&gt;11,Taulukko2[Kohde]=Aikataulu!D$1),"SKIP",Aikataulu!D536)</f>
        <v>0</v>
      </c>
      <c r="K536">
        <f t="shared" si="34"/>
        <v>0</v>
      </c>
      <c r="O536">
        <f>IF(AND(ROW()&gt;'Uusi auto'!E$21,ROW()&lt;AB$4),'Uusi auto'!E$7,0)</f>
        <v>0</v>
      </c>
      <c r="Q536">
        <f t="shared" si="35"/>
        <v>0</v>
      </c>
      <c r="U536">
        <f>IF(AND(ROW()&gt;'Uusi auto'!K$21,ROW()&lt;AG$4),'Uusi auto'!K$7,0)</f>
        <v>0</v>
      </c>
      <c r="W536">
        <f t="shared" si="36"/>
        <v>0</v>
      </c>
    </row>
    <row r="537" spans="3:23" x14ac:dyDescent="0.35">
      <c r="C537">
        <f>IF(AND(ROW()&gt;'Uusi auto'!E$21,ROW()&lt;'Uusi auto'!E$23),'Uusi auto'!E$7,0)</f>
        <v>0</v>
      </c>
      <c r="E537">
        <f t="shared" si="33"/>
        <v>0</v>
      </c>
      <c r="G537" cm="1">
        <f t="array" ref="G537">IF(AND($E537&gt;11,Taulukko2[Kohde]=Aikataulu!A$1),"SKIP",Aikataulu!A537)</f>
        <v>0</v>
      </c>
      <c r="H537" cm="1">
        <f t="array" ref="H537">IF(AND($E537&gt;11,Taulukko2[Matalin prioriteetti]=Aikataulu!B$1),"SKIP",Aikataulu!B537)</f>
        <v>0</v>
      </c>
      <c r="I537" cm="1">
        <f t="array" ref="I537">IF(AND($E537&gt;11,Taulukko2[Kohde]=Aikataulu!C$1),"SKIP",Aikataulu!C537)</f>
        <v>0</v>
      </c>
      <c r="J537" cm="1">
        <f t="array" ref="J537">IF(AND($E537&gt;11,Taulukko2[Kohde]=Aikataulu!D$1),"SKIP",Aikataulu!D537)</f>
        <v>0</v>
      </c>
      <c r="K537">
        <f t="shared" si="34"/>
        <v>0</v>
      </c>
      <c r="O537">
        <f>IF(AND(ROW()&gt;'Uusi auto'!E$21,ROW()&lt;AB$4),'Uusi auto'!E$7,0)</f>
        <v>0</v>
      </c>
      <c r="Q537">
        <f t="shared" si="35"/>
        <v>0</v>
      </c>
      <c r="U537">
        <f>IF(AND(ROW()&gt;'Uusi auto'!K$21,ROW()&lt;AG$4),'Uusi auto'!K$7,0)</f>
        <v>0</v>
      </c>
      <c r="W537">
        <f t="shared" si="36"/>
        <v>0</v>
      </c>
    </row>
    <row r="538" spans="3:23" x14ac:dyDescent="0.35">
      <c r="C538">
        <f>IF(AND(ROW()&gt;'Uusi auto'!E$21,ROW()&lt;'Uusi auto'!E$23),'Uusi auto'!E$7,0)</f>
        <v>0</v>
      </c>
      <c r="E538">
        <f t="shared" si="33"/>
        <v>0</v>
      </c>
      <c r="G538" cm="1">
        <f t="array" ref="G538">IF(AND($E538&gt;11,Taulukko2[Kohde]=Aikataulu!A$1),"SKIP",Aikataulu!A538)</f>
        <v>0</v>
      </c>
      <c r="H538" cm="1">
        <f t="array" ref="H538">IF(AND($E538&gt;11,Taulukko2[Matalin prioriteetti]=Aikataulu!B$1),"SKIP",Aikataulu!B538)</f>
        <v>0</v>
      </c>
      <c r="I538" cm="1">
        <f t="array" ref="I538">IF(AND($E538&gt;11,Taulukko2[Kohde]=Aikataulu!C$1),"SKIP",Aikataulu!C538)</f>
        <v>0</v>
      </c>
      <c r="J538" cm="1">
        <f t="array" ref="J538">IF(AND($E538&gt;11,Taulukko2[Kohde]=Aikataulu!D$1),"SKIP",Aikataulu!D538)</f>
        <v>0</v>
      </c>
      <c r="K538">
        <f t="shared" si="34"/>
        <v>0</v>
      </c>
      <c r="O538">
        <f>IF(AND(ROW()&gt;'Uusi auto'!E$21,ROW()&lt;AB$4),'Uusi auto'!E$7,0)</f>
        <v>0</v>
      </c>
      <c r="Q538">
        <f t="shared" si="35"/>
        <v>0</v>
      </c>
      <c r="U538">
        <f>IF(AND(ROW()&gt;'Uusi auto'!K$21,ROW()&lt;AG$4),'Uusi auto'!K$7,0)</f>
        <v>0</v>
      </c>
      <c r="W538">
        <f t="shared" si="36"/>
        <v>0</v>
      </c>
    </row>
    <row r="539" spans="3:23" x14ac:dyDescent="0.35">
      <c r="C539">
        <f>IF(AND(ROW()&gt;'Uusi auto'!E$21,ROW()&lt;'Uusi auto'!E$23),'Uusi auto'!E$7,0)</f>
        <v>0</v>
      </c>
      <c r="E539">
        <f t="shared" si="33"/>
        <v>0</v>
      </c>
      <c r="G539" cm="1">
        <f t="array" ref="G539">IF(AND($E539&gt;11,Taulukko2[Kohde]=Aikataulu!A$1),"SKIP",Aikataulu!A539)</f>
        <v>0</v>
      </c>
      <c r="H539" cm="1">
        <f t="array" ref="H539">IF(AND($E539&gt;11,Taulukko2[Matalin prioriteetti]=Aikataulu!B$1),"SKIP",Aikataulu!B539)</f>
        <v>0</v>
      </c>
      <c r="I539" cm="1">
        <f t="array" ref="I539">IF(AND($E539&gt;11,Taulukko2[Kohde]=Aikataulu!C$1),"SKIP",Aikataulu!C539)</f>
        <v>0</v>
      </c>
      <c r="J539" cm="1">
        <f t="array" ref="J539">IF(AND($E539&gt;11,Taulukko2[Kohde]=Aikataulu!D$1),"SKIP",Aikataulu!D539)</f>
        <v>0</v>
      </c>
      <c r="K539">
        <f t="shared" si="34"/>
        <v>0</v>
      </c>
      <c r="O539">
        <f>IF(AND(ROW()&gt;'Uusi auto'!E$21,ROW()&lt;AB$4),'Uusi auto'!E$7,0)</f>
        <v>0</v>
      </c>
      <c r="Q539">
        <f t="shared" si="35"/>
        <v>0</v>
      </c>
      <c r="U539">
        <f>IF(AND(ROW()&gt;'Uusi auto'!K$21,ROW()&lt;AG$4),'Uusi auto'!K$7,0)</f>
        <v>0</v>
      </c>
      <c r="W539">
        <f t="shared" si="36"/>
        <v>0</v>
      </c>
    </row>
    <row r="540" spans="3:23" x14ac:dyDescent="0.35">
      <c r="C540">
        <f>IF(AND(ROW()&gt;'Uusi auto'!E$21,ROW()&lt;'Uusi auto'!E$23),'Uusi auto'!E$7,0)</f>
        <v>0</v>
      </c>
      <c r="E540">
        <f t="shared" si="33"/>
        <v>0</v>
      </c>
      <c r="G540" cm="1">
        <f t="array" ref="G540">IF(AND($E540&gt;11,Taulukko2[Kohde]=Aikataulu!A$1),"SKIP",Aikataulu!A540)</f>
        <v>0</v>
      </c>
      <c r="H540" cm="1">
        <f t="array" ref="H540">IF(AND($E540&gt;11,Taulukko2[Matalin prioriteetti]=Aikataulu!B$1),"SKIP",Aikataulu!B540)</f>
        <v>0</v>
      </c>
      <c r="I540" cm="1">
        <f t="array" ref="I540">IF(AND($E540&gt;11,Taulukko2[Kohde]=Aikataulu!C$1),"SKIP",Aikataulu!C540)</f>
        <v>0</v>
      </c>
      <c r="J540" cm="1">
        <f t="array" ref="J540">IF(AND($E540&gt;11,Taulukko2[Kohde]=Aikataulu!D$1),"SKIP",Aikataulu!D540)</f>
        <v>0</v>
      </c>
      <c r="K540">
        <f t="shared" si="34"/>
        <v>0</v>
      </c>
      <c r="O540">
        <f>IF(AND(ROW()&gt;'Uusi auto'!E$21,ROW()&lt;AB$4),'Uusi auto'!E$7,0)</f>
        <v>0</v>
      </c>
      <c r="Q540">
        <f t="shared" si="35"/>
        <v>0</v>
      </c>
      <c r="U540">
        <f>IF(AND(ROW()&gt;'Uusi auto'!K$21,ROW()&lt;AG$4),'Uusi auto'!K$7,0)</f>
        <v>0</v>
      </c>
      <c r="W540">
        <f t="shared" si="36"/>
        <v>0</v>
      </c>
    </row>
    <row r="541" spans="3:23" x14ac:dyDescent="0.35">
      <c r="C541">
        <f>IF(AND(ROW()&gt;'Uusi auto'!E$21,ROW()&lt;'Uusi auto'!E$23),'Uusi auto'!E$7,0)</f>
        <v>0</v>
      </c>
      <c r="E541">
        <f t="shared" si="33"/>
        <v>0</v>
      </c>
      <c r="G541" cm="1">
        <f t="array" ref="G541">IF(AND($E541&gt;11,Taulukko2[Kohde]=Aikataulu!A$1),"SKIP",Aikataulu!A541)</f>
        <v>0</v>
      </c>
      <c r="H541" cm="1">
        <f t="array" ref="H541">IF(AND($E541&gt;11,Taulukko2[Matalin prioriteetti]=Aikataulu!B$1),"SKIP",Aikataulu!B541)</f>
        <v>0</v>
      </c>
      <c r="I541" cm="1">
        <f t="array" ref="I541">IF(AND($E541&gt;11,Taulukko2[Kohde]=Aikataulu!C$1),"SKIP",Aikataulu!C541)</f>
        <v>0</v>
      </c>
      <c r="J541" cm="1">
        <f t="array" ref="J541">IF(AND($E541&gt;11,Taulukko2[Kohde]=Aikataulu!D$1),"SKIP",Aikataulu!D541)</f>
        <v>0</v>
      </c>
      <c r="K541">
        <f t="shared" si="34"/>
        <v>0</v>
      </c>
      <c r="O541">
        <f>IF(AND(ROW()&gt;'Uusi auto'!E$21,ROW()&lt;AB$4),'Uusi auto'!E$7,0)</f>
        <v>0</v>
      </c>
      <c r="Q541">
        <f t="shared" si="35"/>
        <v>0</v>
      </c>
      <c r="U541">
        <f>IF(AND(ROW()&gt;'Uusi auto'!K$21,ROW()&lt;AG$4),'Uusi auto'!K$7,0)</f>
        <v>0</v>
      </c>
      <c r="W541">
        <f t="shared" si="36"/>
        <v>0</v>
      </c>
    </row>
    <row r="542" spans="3:23" x14ac:dyDescent="0.35">
      <c r="C542">
        <f>IF(AND(ROW()&gt;'Uusi auto'!E$21,ROW()&lt;'Uusi auto'!E$23),'Uusi auto'!E$7,0)</f>
        <v>0</v>
      </c>
      <c r="E542">
        <f t="shared" si="33"/>
        <v>0</v>
      </c>
      <c r="G542" cm="1">
        <f t="array" ref="G542">IF(AND($E542&gt;11,Taulukko2[Kohde]=Aikataulu!A$1),"SKIP",Aikataulu!A542)</f>
        <v>0</v>
      </c>
      <c r="H542" cm="1">
        <f t="array" ref="H542">IF(AND($E542&gt;11,Taulukko2[Matalin prioriteetti]=Aikataulu!B$1),"SKIP",Aikataulu!B542)</f>
        <v>0</v>
      </c>
      <c r="I542" cm="1">
        <f t="array" ref="I542">IF(AND($E542&gt;11,Taulukko2[Kohde]=Aikataulu!C$1),"SKIP",Aikataulu!C542)</f>
        <v>0</v>
      </c>
      <c r="J542" cm="1">
        <f t="array" ref="J542">IF(AND($E542&gt;11,Taulukko2[Kohde]=Aikataulu!D$1),"SKIP",Aikataulu!D542)</f>
        <v>0</v>
      </c>
      <c r="K542">
        <f t="shared" si="34"/>
        <v>0</v>
      </c>
      <c r="O542">
        <f>IF(AND(ROW()&gt;'Uusi auto'!E$21,ROW()&lt;AB$4),'Uusi auto'!E$7,0)</f>
        <v>0</v>
      </c>
      <c r="Q542">
        <f t="shared" si="35"/>
        <v>0</v>
      </c>
      <c r="U542">
        <f>IF(AND(ROW()&gt;'Uusi auto'!K$21,ROW()&lt;AG$4),'Uusi auto'!K$7,0)</f>
        <v>0</v>
      </c>
      <c r="W542">
        <f t="shared" si="36"/>
        <v>0</v>
      </c>
    </row>
    <row r="543" spans="3:23" x14ac:dyDescent="0.35">
      <c r="C543">
        <f>IF(AND(ROW()&gt;'Uusi auto'!E$21,ROW()&lt;'Uusi auto'!E$23),'Uusi auto'!E$7,0)</f>
        <v>0</v>
      </c>
      <c r="E543">
        <f t="shared" si="33"/>
        <v>0</v>
      </c>
      <c r="G543" cm="1">
        <f t="array" ref="G543">IF(AND($E543&gt;11,Taulukko2[Kohde]=Aikataulu!A$1),"SKIP",Aikataulu!A543)</f>
        <v>0</v>
      </c>
      <c r="H543" cm="1">
        <f t="array" ref="H543">IF(AND($E543&gt;11,Taulukko2[Matalin prioriteetti]=Aikataulu!B$1),"SKIP",Aikataulu!B543)</f>
        <v>0</v>
      </c>
      <c r="I543" cm="1">
        <f t="array" ref="I543">IF(AND($E543&gt;11,Taulukko2[Kohde]=Aikataulu!C$1),"SKIP",Aikataulu!C543)</f>
        <v>0</v>
      </c>
      <c r="J543" cm="1">
        <f t="array" ref="J543">IF(AND($E543&gt;11,Taulukko2[Kohde]=Aikataulu!D$1),"SKIP",Aikataulu!D543)</f>
        <v>0</v>
      </c>
      <c r="K543">
        <f t="shared" si="34"/>
        <v>0</v>
      </c>
      <c r="O543">
        <f>IF(AND(ROW()&gt;'Uusi auto'!E$21,ROW()&lt;AB$4),'Uusi auto'!E$7,0)</f>
        <v>0</v>
      </c>
      <c r="Q543">
        <f t="shared" si="35"/>
        <v>0</v>
      </c>
      <c r="U543">
        <f>IF(AND(ROW()&gt;'Uusi auto'!K$21,ROW()&lt;AG$4),'Uusi auto'!K$7,0)</f>
        <v>0</v>
      </c>
      <c r="W543">
        <f t="shared" si="36"/>
        <v>0</v>
      </c>
    </row>
    <row r="544" spans="3:23" x14ac:dyDescent="0.35">
      <c r="C544">
        <f>IF(AND(ROW()&gt;'Uusi auto'!E$21,ROW()&lt;'Uusi auto'!E$23),'Uusi auto'!E$7,0)</f>
        <v>0</v>
      </c>
      <c r="E544">
        <f t="shared" si="33"/>
        <v>0</v>
      </c>
      <c r="G544" cm="1">
        <f t="array" ref="G544">IF(AND($E544&gt;11,Taulukko2[Kohde]=Aikataulu!A$1),"SKIP",Aikataulu!A544)</f>
        <v>0</v>
      </c>
      <c r="H544" cm="1">
        <f t="array" ref="H544">IF(AND($E544&gt;11,Taulukko2[Matalin prioriteetti]=Aikataulu!B$1),"SKIP",Aikataulu!B544)</f>
        <v>0</v>
      </c>
      <c r="I544" cm="1">
        <f t="array" ref="I544">IF(AND($E544&gt;11,Taulukko2[Kohde]=Aikataulu!C$1),"SKIP",Aikataulu!C544)</f>
        <v>0</v>
      </c>
      <c r="J544" cm="1">
        <f t="array" ref="J544">IF(AND($E544&gt;11,Taulukko2[Kohde]=Aikataulu!D$1),"SKIP",Aikataulu!D544)</f>
        <v>0</v>
      </c>
      <c r="K544">
        <f t="shared" si="34"/>
        <v>0</v>
      </c>
      <c r="O544">
        <f>IF(AND(ROW()&gt;'Uusi auto'!E$21,ROW()&lt;AB$4),'Uusi auto'!E$7,0)</f>
        <v>0</v>
      </c>
      <c r="Q544">
        <f t="shared" si="35"/>
        <v>0</v>
      </c>
      <c r="U544">
        <f>IF(AND(ROW()&gt;'Uusi auto'!K$21,ROW()&lt;AG$4),'Uusi auto'!K$7,0)</f>
        <v>0</v>
      </c>
      <c r="W544">
        <f t="shared" si="36"/>
        <v>0</v>
      </c>
    </row>
    <row r="545" spans="3:23" x14ac:dyDescent="0.35">
      <c r="C545">
        <f>IF(AND(ROW()&gt;'Uusi auto'!E$21,ROW()&lt;'Uusi auto'!E$23),'Uusi auto'!E$7,0)</f>
        <v>0</v>
      </c>
      <c r="E545">
        <f t="shared" si="33"/>
        <v>0</v>
      </c>
      <c r="G545" cm="1">
        <f t="array" ref="G545">IF(AND($E545&gt;11,Taulukko2[Kohde]=Aikataulu!A$1),"SKIP",Aikataulu!A545)</f>
        <v>0</v>
      </c>
      <c r="H545" cm="1">
        <f t="array" ref="H545">IF(AND($E545&gt;11,Taulukko2[Matalin prioriteetti]=Aikataulu!B$1),"SKIP",Aikataulu!B545)</f>
        <v>0</v>
      </c>
      <c r="I545" cm="1">
        <f t="array" ref="I545">IF(AND($E545&gt;11,Taulukko2[Kohde]=Aikataulu!C$1),"SKIP",Aikataulu!C545)</f>
        <v>0</v>
      </c>
      <c r="J545" cm="1">
        <f t="array" ref="J545">IF(AND($E545&gt;11,Taulukko2[Kohde]=Aikataulu!D$1),"SKIP",Aikataulu!D545)</f>
        <v>0</v>
      </c>
      <c r="K545">
        <f t="shared" si="34"/>
        <v>0</v>
      </c>
      <c r="O545">
        <f>IF(AND(ROW()&gt;'Uusi auto'!E$21,ROW()&lt;AB$4),'Uusi auto'!E$7,0)</f>
        <v>0</v>
      </c>
      <c r="Q545">
        <f t="shared" si="35"/>
        <v>0</v>
      </c>
      <c r="U545">
        <f>IF(AND(ROW()&gt;'Uusi auto'!K$21,ROW()&lt;AG$4),'Uusi auto'!K$7,0)</f>
        <v>0</v>
      </c>
      <c r="W545">
        <f t="shared" si="36"/>
        <v>0</v>
      </c>
    </row>
    <row r="546" spans="3:23" x14ac:dyDescent="0.35">
      <c r="C546">
        <f>IF(AND(ROW()&gt;'Uusi auto'!E$21,ROW()&lt;'Uusi auto'!E$23),'Uusi auto'!E$7,0)</f>
        <v>0</v>
      </c>
      <c r="E546">
        <f t="shared" si="33"/>
        <v>0</v>
      </c>
      <c r="G546" cm="1">
        <f t="array" ref="G546">IF(AND($E546&gt;11,Taulukko2[Kohde]=Aikataulu!A$1),"SKIP",Aikataulu!A546)</f>
        <v>0</v>
      </c>
      <c r="H546" cm="1">
        <f t="array" ref="H546">IF(AND($E546&gt;11,Taulukko2[Matalin prioriteetti]=Aikataulu!B$1),"SKIP",Aikataulu!B546)</f>
        <v>0</v>
      </c>
      <c r="I546" cm="1">
        <f t="array" ref="I546">IF(AND($E546&gt;11,Taulukko2[Kohde]=Aikataulu!C$1),"SKIP",Aikataulu!C546)</f>
        <v>0</v>
      </c>
      <c r="J546" cm="1">
        <f t="array" ref="J546">IF(AND($E546&gt;11,Taulukko2[Kohde]=Aikataulu!D$1),"SKIP",Aikataulu!D546)</f>
        <v>0</v>
      </c>
      <c r="K546">
        <f t="shared" si="34"/>
        <v>0</v>
      </c>
      <c r="O546">
        <f>IF(AND(ROW()&gt;'Uusi auto'!E$21,ROW()&lt;AB$4),'Uusi auto'!E$7,0)</f>
        <v>0</v>
      </c>
      <c r="Q546">
        <f t="shared" si="35"/>
        <v>0</v>
      </c>
      <c r="U546">
        <f>IF(AND(ROW()&gt;'Uusi auto'!K$21,ROW()&lt;AG$4),'Uusi auto'!K$7,0)</f>
        <v>0</v>
      </c>
      <c r="W546">
        <f t="shared" si="36"/>
        <v>0</v>
      </c>
    </row>
    <row r="547" spans="3:23" x14ac:dyDescent="0.35">
      <c r="C547">
        <f>IF(AND(ROW()&gt;'Uusi auto'!E$21,ROW()&lt;'Uusi auto'!E$23),'Uusi auto'!E$7,0)</f>
        <v>0</v>
      </c>
      <c r="E547">
        <f t="shared" si="33"/>
        <v>0</v>
      </c>
      <c r="G547" cm="1">
        <f t="array" ref="G547">IF(AND($E547&gt;11,Taulukko2[Kohde]=Aikataulu!A$1),"SKIP",Aikataulu!A547)</f>
        <v>0</v>
      </c>
      <c r="H547" cm="1">
        <f t="array" ref="H547">IF(AND($E547&gt;11,Taulukko2[Matalin prioriteetti]=Aikataulu!B$1),"SKIP",Aikataulu!B547)</f>
        <v>0</v>
      </c>
      <c r="I547" cm="1">
        <f t="array" ref="I547">IF(AND($E547&gt;11,Taulukko2[Kohde]=Aikataulu!C$1),"SKIP",Aikataulu!C547)</f>
        <v>0</v>
      </c>
      <c r="J547" cm="1">
        <f t="array" ref="J547">IF(AND($E547&gt;11,Taulukko2[Kohde]=Aikataulu!D$1),"SKIP",Aikataulu!D547)</f>
        <v>0</v>
      </c>
      <c r="K547">
        <f t="shared" si="34"/>
        <v>0</v>
      </c>
      <c r="O547">
        <f>IF(AND(ROW()&gt;'Uusi auto'!E$21,ROW()&lt;AB$4),'Uusi auto'!E$7,0)</f>
        <v>0</v>
      </c>
      <c r="Q547">
        <f t="shared" si="35"/>
        <v>0</v>
      </c>
      <c r="U547">
        <f>IF(AND(ROW()&gt;'Uusi auto'!K$21,ROW()&lt;AG$4),'Uusi auto'!K$7,0)</f>
        <v>0</v>
      </c>
      <c r="W547">
        <f t="shared" si="36"/>
        <v>0</v>
      </c>
    </row>
    <row r="548" spans="3:23" x14ac:dyDescent="0.35">
      <c r="C548">
        <f>IF(AND(ROW()&gt;'Uusi auto'!E$21,ROW()&lt;'Uusi auto'!E$23),'Uusi auto'!E$7,0)</f>
        <v>0</v>
      </c>
      <c r="E548">
        <f t="shared" si="33"/>
        <v>0</v>
      </c>
      <c r="G548" cm="1">
        <f t="array" ref="G548">IF(AND($E548&gt;11,Taulukko2[Kohde]=Aikataulu!A$1),"SKIP",Aikataulu!A548)</f>
        <v>0</v>
      </c>
      <c r="H548" cm="1">
        <f t="array" ref="H548">IF(AND($E548&gt;11,Taulukko2[Matalin prioriteetti]=Aikataulu!B$1),"SKIP",Aikataulu!B548)</f>
        <v>0</v>
      </c>
      <c r="I548" cm="1">
        <f t="array" ref="I548">IF(AND($E548&gt;11,Taulukko2[Kohde]=Aikataulu!C$1),"SKIP",Aikataulu!C548)</f>
        <v>0</v>
      </c>
      <c r="J548" cm="1">
        <f t="array" ref="J548">IF(AND($E548&gt;11,Taulukko2[Kohde]=Aikataulu!D$1),"SKIP",Aikataulu!D548)</f>
        <v>0</v>
      </c>
      <c r="K548">
        <f t="shared" si="34"/>
        <v>0</v>
      </c>
      <c r="O548">
        <f>IF(AND(ROW()&gt;'Uusi auto'!E$21,ROW()&lt;AB$4),'Uusi auto'!E$7,0)</f>
        <v>0</v>
      </c>
      <c r="Q548">
        <f t="shared" si="35"/>
        <v>0</v>
      </c>
      <c r="U548">
        <f>IF(AND(ROW()&gt;'Uusi auto'!K$21,ROW()&lt;AG$4),'Uusi auto'!K$7,0)</f>
        <v>0</v>
      </c>
      <c r="W548">
        <f t="shared" si="36"/>
        <v>0</v>
      </c>
    </row>
    <row r="549" spans="3:23" x14ac:dyDescent="0.35">
      <c r="C549">
        <f>IF(AND(ROW()&gt;'Uusi auto'!E$21,ROW()&lt;'Uusi auto'!E$23),'Uusi auto'!E$7,0)</f>
        <v>0</v>
      </c>
      <c r="E549">
        <f t="shared" si="33"/>
        <v>0</v>
      </c>
      <c r="G549" cm="1">
        <f t="array" ref="G549">IF(AND($E549&gt;11,Taulukko2[Kohde]=Aikataulu!A$1),"SKIP",Aikataulu!A549)</f>
        <v>0</v>
      </c>
      <c r="H549" cm="1">
        <f t="array" ref="H549">IF(AND($E549&gt;11,Taulukko2[Matalin prioriteetti]=Aikataulu!B$1),"SKIP",Aikataulu!B549)</f>
        <v>0</v>
      </c>
      <c r="I549" cm="1">
        <f t="array" ref="I549">IF(AND($E549&gt;11,Taulukko2[Kohde]=Aikataulu!C$1),"SKIP",Aikataulu!C549)</f>
        <v>0</v>
      </c>
      <c r="J549" cm="1">
        <f t="array" ref="J549">IF(AND($E549&gt;11,Taulukko2[Kohde]=Aikataulu!D$1),"SKIP",Aikataulu!D549)</f>
        <v>0</v>
      </c>
      <c r="K549">
        <f t="shared" si="34"/>
        <v>0</v>
      </c>
      <c r="O549">
        <f>IF(AND(ROW()&gt;'Uusi auto'!E$21,ROW()&lt;AB$4),'Uusi auto'!E$7,0)</f>
        <v>0</v>
      </c>
      <c r="Q549">
        <f t="shared" si="35"/>
        <v>0</v>
      </c>
      <c r="U549">
        <f>IF(AND(ROW()&gt;'Uusi auto'!K$21,ROW()&lt;AG$4),'Uusi auto'!K$7,0)</f>
        <v>0</v>
      </c>
      <c r="W549">
        <f t="shared" si="36"/>
        <v>0</v>
      </c>
    </row>
    <row r="550" spans="3:23" x14ac:dyDescent="0.35">
      <c r="C550">
        <f>IF(AND(ROW()&gt;'Uusi auto'!E$21,ROW()&lt;'Uusi auto'!E$23),'Uusi auto'!E$7,0)</f>
        <v>0</v>
      </c>
      <c r="E550">
        <f t="shared" si="33"/>
        <v>0</v>
      </c>
      <c r="G550" cm="1">
        <f t="array" ref="G550">IF(AND($E550&gt;11,Taulukko2[Kohde]=Aikataulu!A$1),"SKIP",Aikataulu!A550)</f>
        <v>0</v>
      </c>
      <c r="H550" cm="1">
        <f t="array" ref="H550">IF(AND($E550&gt;11,Taulukko2[Matalin prioriteetti]=Aikataulu!B$1),"SKIP",Aikataulu!B550)</f>
        <v>0</v>
      </c>
      <c r="I550" cm="1">
        <f t="array" ref="I550">IF(AND($E550&gt;11,Taulukko2[Kohde]=Aikataulu!C$1),"SKIP",Aikataulu!C550)</f>
        <v>0</v>
      </c>
      <c r="J550" cm="1">
        <f t="array" ref="J550">IF(AND($E550&gt;11,Taulukko2[Kohde]=Aikataulu!D$1),"SKIP",Aikataulu!D550)</f>
        <v>0</v>
      </c>
      <c r="K550">
        <f t="shared" si="34"/>
        <v>0</v>
      </c>
      <c r="O550">
        <f>IF(AND(ROW()&gt;'Uusi auto'!E$21,ROW()&lt;AB$4),'Uusi auto'!E$7,0)</f>
        <v>0</v>
      </c>
      <c r="Q550">
        <f t="shared" si="35"/>
        <v>0</v>
      </c>
      <c r="U550">
        <f>IF(AND(ROW()&gt;'Uusi auto'!K$21,ROW()&lt;AG$4),'Uusi auto'!K$7,0)</f>
        <v>0</v>
      </c>
      <c r="W550">
        <f t="shared" si="36"/>
        <v>0</v>
      </c>
    </row>
    <row r="551" spans="3:23" x14ac:dyDescent="0.35">
      <c r="C551">
        <f>IF(AND(ROW()&gt;'Uusi auto'!E$21,ROW()&lt;'Uusi auto'!E$23),'Uusi auto'!E$7,0)</f>
        <v>0</v>
      </c>
      <c r="E551">
        <f t="shared" si="33"/>
        <v>0</v>
      </c>
      <c r="G551" cm="1">
        <f t="array" ref="G551">IF(AND($E551&gt;11,Taulukko2[Kohde]=Aikataulu!A$1),"SKIP",Aikataulu!A551)</f>
        <v>0</v>
      </c>
      <c r="H551" cm="1">
        <f t="array" ref="H551">IF(AND($E551&gt;11,Taulukko2[Matalin prioriteetti]=Aikataulu!B$1),"SKIP",Aikataulu!B551)</f>
        <v>0</v>
      </c>
      <c r="I551" cm="1">
        <f t="array" ref="I551">IF(AND($E551&gt;11,Taulukko2[Kohde]=Aikataulu!C$1),"SKIP",Aikataulu!C551)</f>
        <v>0</v>
      </c>
      <c r="J551" cm="1">
        <f t="array" ref="J551">IF(AND($E551&gt;11,Taulukko2[Kohde]=Aikataulu!D$1),"SKIP",Aikataulu!D551)</f>
        <v>0</v>
      </c>
      <c r="K551">
        <f t="shared" si="34"/>
        <v>0</v>
      </c>
      <c r="O551">
        <f>IF(AND(ROW()&gt;'Uusi auto'!E$21,ROW()&lt;AB$4),'Uusi auto'!E$7,0)</f>
        <v>0</v>
      </c>
      <c r="Q551">
        <f t="shared" si="35"/>
        <v>0</v>
      </c>
      <c r="U551">
        <f>IF(AND(ROW()&gt;'Uusi auto'!K$21,ROW()&lt;AG$4),'Uusi auto'!K$7,0)</f>
        <v>0</v>
      </c>
      <c r="W551">
        <f t="shared" si="36"/>
        <v>0</v>
      </c>
    </row>
    <row r="552" spans="3:23" x14ac:dyDescent="0.35">
      <c r="C552">
        <f>IF(AND(ROW()&gt;'Uusi auto'!E$21,ROW()&lt;'Uusi auto'!E$23),'Uusi auto'!E$7,0)</f>
        <v>0</v>
      </c>
      <c r="E552">
        <f t="shared" si="33"/>
        <v>0</v>
      </c>
      <c r="G552" cm="1">
        <f t="array" ref="G552">IF(AND($E552&gt;11,Taulukko2[Kohde]=Aikataulu!A$1),"SKIP",Aikataulu!A552)</f>
        <v>0</v>
      </c>
      <c r="H552" cm="1">
        <f t="array" ref="H552">IF(AND($E552&gt;11,Taulukko2[Matalin prioriteetti]=Aikataulu!B$1),"SKIP",Aikataulu!B552)</f>
        <v>0</v>
      </c>
      <c r="I552" cm="1">
        <f t="array" ref="I552">IF(AND($E552&gt;11,Taulukko2[Kohde]=Aikataulu!C$1),"SKIP",Aikataulu!C552)</f>
        <v>0</v>
      </c>
      <c r="J552" cm="1">
        <f t="array" ref="J552">IF(AND($E552&gt;11,Taulukko2[Kohde]=Aikataulu!D$1),"SKIP",Aikataulu!D552)</f>
        <v>0</v>
      </c>
      <c r="K552">
        <f t="shared" si="34"/>
        <v>0</v>
      </c>
      <c r="O552">
        <f>IF(AND(ROW()&gt;'Uusi auto'!E$21,ROW()&lt;AB$4),'Uusi auto'!E$7,0)</f>
        <v>0</v>
      </c>
      <c r="Q552">
        <f t="shared" si="35"/>
        <v>0</v>
      </c>
      <c r="U552">
        <f>IF(AND(ROW()&gt;'Uusi auto'!K$21,ROW()&lt;AG$4),'Uusi auto'!K$7,0)</f>
        <v>0</v>
      </c>
      <c r="W552">
        <f t="shared" si="36"/>
        <v>0</v>
      </c>
    </row>
    <row r="553" spans="3:23" x14ac:dyDescent="0.35">
      <c r="C553">
        <f>IF(AND(ROW()&gt;'Uusi auto'!E$21,ROW()&lt;'Uusi auto'!E$23),'Uusi auto'!E$7,0)</f>
        <v>0</v>
      </c>
      <c r="E553">
        <f t="shared" si="33"/>
        <v>0</v>
      </c>
      <c r="G553" cm="1">
        <f t="array" ref="G553">IF(AND($E553&gt;11,Taulukko2[Kohde]=Aikataulu!A$1),"SKIP",Aikataulu!A553)</f>
        <v>0</v>
      </c>
      <c r="H553" cm="1">
        <f t="array" ref="H553">IF(AND($E553&gt;11,Taulukko2[Matalin prioriteetti]=Aikataulu!B$1),"SKIP",Aikataulu!B553)</f>
        <v>0</v>
      </c>
      <c r="I553" cm="1">
        <f t="array" ref="I553">IF(AND($E553&gt;11,Taulukko2[Kohde]=Aikataulu!C$1),"SKIP",Aikataulu!C553)</f>
        <v>0</v>
      </c>
      <c r="J553" cm="1">
        <f t="array" ref="J553">IF(AND($E553&gt;11,Taulukko2[Kohde]=Aikataulu!D$1),"SKIP",Aikataulu!D553)</f>
        <v>0</v>
      </c>
      <c r="K553">
        <f t="shared" si="34"/>
        <v>0</v>
      </c>
      <c r="O553">
        <f>IF(AND(ROW()&gt;'Uusi auto'!E$21,ROW()&lt;AB$4),'Uusi auto'!E$7,0)</f>
        <v>0</v>
      </c>
      <c r="Q553">
        <f t="shared" si="35"/>
        <v>0</v>
      </c>
      <c r="U553">
        <f>IF(AND(ROW()&gt;'Uusi auto'!K$21,ROW()&lt;AG$4),'Uusi auto'!K$7,0)</f>
        <v>0</v>
      </c>
      <c r="W553">
        <f t="shared" si="36"/>
        <v>0</v>
      </c>
    </row>
    <row r="554" spans="3:23" x14ac:dyDescent="0.35">
      <c r="C554">
        <f>IF(AND(ROW()&gt;'Uusi auto'!E$21,ROW()&lt;'Uusi auto'!E$23),'Uusi auto'!E$7,0)</f>
        <v>0</v>
      </c>
      <c r="E554">
        <f t="shared" si="33"/>
        <v>0</v>
      </c>
      <c r="G554" cm="1">
        <f t="array" ref="G554">IF(AND($E554&gt;11,Taulukko2[Kohde]=Aikataulu!A$1),"SKIP",Aikataulu!A554)</f>
        <v>0</v>
      </c>
      <c r="H554" cm="1">
        <f t="array" ref="H554">IF(AND($E554&gt;11,Taulukko2[Matalin prioriteetti]=Aikataulu!B$1),"SKIP",Aikataulu!B554)</f>
        <v>0</v>
      </c>
      <c r="I554" cm="1">
        <f t="array" ref="I554">IF(AND($E554&gt;11,Taulukko2[Kohde]=Aikataulu!C$1),"SKIP",Aikataulu!C554)</f>
        <v>0</v>
      </c>
      <c r="J554" cm="1">
        <f t="array" ref="J554">IF(AND($E554&gt;11,Taulukko2[Kohde]=Aikataulu!D$1),"SKIP",Aikataulu!D554)</f>
        <v>0</v>
      </c>
      <c r="K554">
        <f t="shared" si="34"/>
        <v>0</v>
      </c>
      <c r="O554">
        <f>IF(AND(ROW()&gt;'Uusi auto'!E$21,ROW()&lt;AB$4),'Uusi auto'!E$7,0)</f>
        <v>0</v>
      </c>
      <c r="Q554">
        <f t="shared" si="35"/>
        <v>0</v>
      </c>
      <c r="U554">
        <f>IF(AND(ROW()&gt;'Uusi auto'!K$21,ROW()&lt;AG$4),'Uusi auto'!K$7,0)</f>
        <v>0</v>
      </c>
      <c r="W554">
        <f t="shared" si="36"/>
        <v>0</v>
      </c>
    </row>
    <row r="555" spans="3:23" x14ac:dyDescent="0.35">
      <c r="C555">
        <f>IF(AND(ROW()&gt;'Uusi auto'!E$21,ROW()&lt;'Uusi auto'!E$23),'Uusi auto'!E$7,0)</f>
        <v>0</v>
      </c>
      <c r="E555">
        <f t="shared" si="33"/>
        <v>0</v>
      </c>
      <c r="G555" cm="1">
        <f t="array" ref="G555">IF(AND($E555&gt;11,Taulukko2[Kohde]=Aikataulu!A$1),"SKIP",Aikataulu!A555)</f>
        <v>0</v>
      </c>
      <c r="H555" cm="1">
        <f t="array" ref="H555">IF(AND($E555&gt;11,Taulukko2[Matalin prioriteetti]=Aikataulu!B$1),"SKIP",Aikataulu!B555)</f>
        <v>0</v>
      </c>
      <c r="I555" cm="1">
        <f t="array" ref="I555">IF(AND($E555&gt;11,Taulukko2[Kohde]=Aikataulu!C$1),"SKIP",Aikataulu!C555)</f>
        <v>0</v>
      </c>
      <c r="J555" cm="1">
        <f t="array" ref="J555">IF(AND($E555&gt;11,Taulukko2[Kohde]=Aikataulu!D$1),"SKIP",Aikataulu!D555)</f>
        <v>0</v>
      </c>
      <c r="K555">
        <f t="shared" si="34"/>
        <v>0</v>
      </c>
      <c r="O555">
        <f>IF(AND(ROW()&gt;'Uusi auto'!E$21,ROW()&lt;AB$4),'Uusi auto'!E$7,0)</f>
        <v>0</v>
      </c>
      <c r="Q555">
        <f t="shared" si="35"/>
        <v>0</v>
      </c>
      <c r="U555">
        <f>IF(AND(ROW()&gt;'Uusi auto'!K$21,ROW()&lt;AG$4),'Uusi auto'!K$7,0)</f>
        <v>0</v>
      </c>
      <c r="W555">
        <f t="shared" si="36"/>
        <v>0</v>
      </c>
    </row>
    <row r="556" spans="3:23" x14ac:dyDescent="0.35">
      <c r="C556">
        <f>IF(AND(ROW()&gt;'Uusi auto'!E$21,ROW()&lt;'Uusi auto'!E$23),'Uusi auto'!E$7,0)</f>
        <v>0</v>
      </c>
      <c r="E556">
        <f t="shared" si="33"/>
        <v>0</v>
      </c>
      <c r="G556" cm="1">
        <f t="array" ref="G556">IF(AND($E556&gt;11,Taulukko2[Kohde]=Aikataulu!A$1),"SKIP",Aikataulu!A556)</f>
        <v>0</v>
      </c>
      <c r="H556" cm="1">
        <f t="array" ref="H556">IF(AND($E556&gt;11,Taulukko2[Matalin prioriteetti]=Aikataulu!B$1),"SKIP",Aikataulu!B556)</f>
        <v>0</v>
      </c>
      <c r="I556" cm="1">
        <f t="array" ref="I556">IF(AND($E556&gt;11,Taulukko2[Kohde]=Aikataulu!C$1),"SKIP",Aikataulu!C556)</f>
        <v>0</v>
      </c>
      <c r="J556" cm="1">
        <f t="array" ref="J556">IF(AND($E556&gt;11,Taulukko2[Kohde]=Aikataulu!D$1),"SKIP",Aikataulu!D556)</f>
        <v>0</v>
      </c>
      <c r="K556">
        <f t="shared" si="34"/>
        <v>0</v>
      </c>
      <c r="O556">
        <f>IF(AND(ROW()&gt;'Uusi auto'!E$21,ROW()&lt;AB$4),'Uusi auto'!E$7,0)</f>
        <v>0</v>
      </c>
      <c r="Q556">
        <f t="shared" si="35"/>
        <v>0</v>
      </c>
      <c r="U556">
        <f>IF(AND(ROW()&gt;'Uusi auto'!K$21,ROW()&lt;AG$4),'Uusi auto'!K$7,0)</f>
        <v>0</v>
      </c>
      <c r="W556">
        <f t="shared" si="36"/>
        <v>0</v>
      </c>
    </row>
    <row r="557" spans="3:23" x14ac:dyDescent="0.35">
      <c r="C557">
        <f>IF(AND(ROW()&gt;'Uusi auto'!E$21,ROW()&lt;'Uusi auto'!E$23),'Uusi auto'!E$7,0)</f>
        <v>0</v>
      </c>
      <c r="E557">
        <f t="shared" si="33"/>
        <v>0</v>
      </c>
      <c r="G557" cm="1">
        <f t="array" ref="G557">IF(AND($E557&gt;11,Taulukko2[Kohde]=Aikataulu!A$1),"SKIP",Aikataulu!A557)</f>
        <v>0</v>
      </c>
      <c r="H557" cm="1">
        <f t="array" ref="H557">IF(AND($E557&gt;11,Taulukko2[Matalin prioriteetti]=Aikataulu!B$1),"SKIP",Aikataulu!B557)</f>
        <v>0</v>
      </c>
      <c r="I557" cm="1">
        <f t="array" ref="I557">IF(AND($E557&gt;11,Taulukko2[Kohde]=Aikataulu!C$1),"SKIP",Aikataulu!C557)</f>
        <v>0</v>
      </c>
      <c r="J557" cm="1">
        <f t="array" ref="J557">IF(AND($E557&gt;11,Taulukko2[Kohde]=Aikataulu!D$1),"SKIP",Aikataulu!D557)</f>
        <v>0</v>
      </c>
      <c r="K557">
        <f t="shared" si="34"/>
        <v>0</v>
      </c>
      <c r="O557">
        <f>IF(AND(ROW()&gt;'Uusi auto'!E$21,ROW()&lt;AB$4),'Uusi auto'!E$7,0)</f>
        <v>0</v>
      </c>
      <c r="Q557">
        <f t="shared" si="35"/>
        <v>0</v>
      </c>
      <c r="U557">
        <f>IF(AND(ROW()&gt;'Uusi auto'!K$21,ROW()&lt;AG$4),'Uusi auto'!K$7,0)</f>
        <v>0</v>
      </c>
      <c r="W557">
        <f t="shared" si="36"/>
        <v>0</v>
      </c>
    </row>
    <row r="558" spans="3:23" x14ac:dyDescent="0.35">
      <c r="C558">
        <f>IF(AND(ROW()&gt;'Uusi auto'!E$21,ROW()&lt;'Uusi auto'!E$23),'Uusi auto'!E$7,0)</f>
        <v>0</v>
      </c>
      <c r="E558">
        <f t="shared" si="33"/>
        <v>0</v>
      </c>
      <c r="G558" cm="1">
        <f t="array" ref="G558">IF(AND($E558&gt;11,Taulukko2[Kohde]=Aikataulu!A$1),"SKIP",Aikataulu!A558)</f>
        <v>0</v>
      </c>
      <c r="H558" cm="1">
        <f t="array" ref="H558">IF(AND($E558&gt;11,Taulukko2[Matalin prioriteetti]=Aikataulu!B$1),"SKIP",Aikataulu!B558)</f>
        <v>0</v>
      </c>
      <c r="I558" cm="1">
        <f t="array" ref="I558">IF(AND($E558&gt;11,Taulukko2[Kohde]=Aikataulu!C$1),"SKIP",Aikataulu!C558)</f>
        <v>0</v>
      </c>
      <c r="J558" cm="1">
        <f t="array" ref="J558">IF(AND($E558&gt;11,Taulukko2[Kohde]=Aikataulu!D$1),"SKIP",Aikataulu!D558)</f>
        <v>0</v>
      </c>
      <c r="K558">
        <f t="shared" si="34"/>
        <v>0</v>
      </c>
      <c r="O558">
        <f>IF(AND(ROW()&gt;'Uusi auto'!E$21,ROW()&lt;AB$4),'Uusi auto'!E$7,0)</f>
        <v>0</v>
      </c>
      <c r="Q558">
        <f t="shared" si="35"/>
        <v>0</v>
      </c>
      <c r="U558">
        <f>IF(AND(ROW()&gt;'Uusi auto'!K$21,ROW()&lt;AG$4),'Uusi auto'!K$7,0)</f>
        <v>0</v>
      </c>
      <c r="W558">
        <f t="shared" si="36"/>
        <v>0</v>
      </c>
    </row>
    <row r="559" spans="3:23" x14ac:dyDescent="0.35">
      <c r="C559">
        <f>IF(AND(ROW()&gt;'Uusi auto'!E$21,ROW()&lt;'Uusi auto'!E$23),'Uusi auto'!E$7,0)</f>
        <v>0</v>
      </c>
      <c r="E559">
        <f t="shared" si="33"/>
        <v>0</v>
      </c>
      <c r="G559" cm="1">
        <f t="array" ref="G559">IF(AND($E559&gt;11,Taulukko2[Kohde]=Aikataulu!A$1),"SKIP",Aikataulu!A559)</f>
        <v>0</v>
      </c>
      <c r="H559" cm="1">
        <f t="array" ref="H559">IF(AND($E559&gt;11,Taulukko2[Matalin prioriteetti]=Aikataulu!B$1),"SKIP",Aikataulu!B559)</f>
        <v>0</v>
      </c>
      <c r="I559" cm="1">
        <f t="array" ref="I559">IF(AND($E559&gt;11,Taulukko2[Kohde]=Aikataulu!C$1),"SKIP",Aikataulu!C559)</f>
        <v>0</v>
      </c>
      <c r="J559" cm="1">
        <f t="array" ref="J559">IF(AND($E559&gt;11,Taulukko2[Kohde]=Aikataulu!D$1),"SKIP",Aikataulu!D559)</f>
        <v>0</v>
      </c>
      <c r="K559">
        <f t="shared" si="34"/>
        <v>0</v>
      </c>
      <c r="O559">
        <f>IF(AND(ROW()&gt;'Uusi auto'!E$21,ROW()&lt;AB$4),'Uusi auto'!E$7,0)</f>
        <v>0</v>
      </c>
      <c r="Q559">
        <f t="shared" si="35"/>
        <v>0</v>
      </c>
      <c r="U559">
        <f>IF(AND(ROW()&gt;'Uusi auto'!K$21,ROW()&lt;AG$4),'Uusi auto'!K$7,0)</f>
        <v>0</v>
      </c>
      <c r="W559">
        <f t="shared" si="36"/>
        <v>0</v>
      </c>
    </row>
    <row r="560" spans="3:23" x14ac:dyDescent="0.35">
      <c r="C560">
        <f>IF(AND(ROW()&gt;'Uusi auto'!E$21,ROW()&lt;'Uusi auto'!E$23),'Uusi auto'!E$7,0)</f>
        <v>0</v>
      </c>
      <c r="E560">
        <f t="shared" si="33"/>
        <v>0</v>
      </c>
      <c r="G560" cm="1">
        <f t="array" ref="G560">IF(AND($E560&gt;11,Taulukko2[Kohde]=Aikataulu!A$1),"SKIP",Aikataulu!A560)</f>
        <v>0</v>
      </c>
      <c r="H560" cm="1">
        <f t="array" ref="H560">IF(AND($E560&gt;11,Taulukko2[Matalin prioriteetti]=Aikataulu!B$1),"SKIP",Aikataulu!B560)</f>
        <v>0</v>
      </c>
      <c r="I560" cm="1">
        <f t="array" ref="I560">IF(AND($E560&gt;11,Taulukko2[Kohde]=Aikataulu!C$1),"SKIP",Aikataulu!C560)</f>
        <v>0</v>
      </c>
      <c r="J560" cm="1">
        <f t="array" ref="J560">IF(AND($E560&gt;11,Taulukko2[Kohde]=Aikataulu!D$1),"SKIP",Aikataulu!D560)</f>
        <v>0</v>
      </c>
      <c r="K560">
        <f t="shared" si="34"/>
        <v>0</v>
      </c>
      <c r="O560">
        <f>IF(AND(ROW()&gt;'Uusi auto'!E$21,ROW()&lt;AB$4),'Uusi auto'!E$7,0)</f>
        <v>0</v>
      </c>
      <c r="Q560">
        <f t="shared" si="35"/>
        <v>0</v>
      </c>
      <c r="U560">
        <f>IF(AND(ROW()&gt;'Uusi auto'!K$21,ROW()&lt;AG$4),'Uusi auto'!K$7,0)</f>
        <v>0</v>
      </c>
      <c r="W560">
        <f t="shared" si="36"/>
        <v>0</v>
      </c>
    </row>
    <row r="561" spans="3:23" x14ac:dyDescent="0.35">
      <c r="C561">
        <f>IF(AND(ROW()&gt;'Uusi auto'!E$21,ROW()&lt;'Uusi auto'!E$23),'Uusi auto'!E$7,0)</f>
        <v>0</v>
      </c>
      <c r="E561">
        <f t="shared" si="33"/>
        <v>0</v>
      </c>
      <c r="G561" cm="1">
        <f t="array" ref="G561">IF(AND($E561&gt;11,Taulukko2[Kohde]=Aikataulu!A$1),"SKIP",Aikataulu!A561)</f>
        <v>0</v>
      </c>
      <c r="H561" cm="1">
        <f t="array" ref="H561">IF(AND($E561&gt;11,Taulukko2[Matalin prioriteetti]=Aikataulu!B$1),"SKIP",Aikataulu!B561)</f>
        <v>0</v>
      </c>
      <c r="I561" cm="1">
        <f t="array" ref="I561">IF(AND($E561&gt;11,Taulukko2[Kohde]=Aikataulu!C$1),"SKIP",Aikataulu!C561)</f>
        <v>0</v>
      </c>
      <c r="J561" cm="1">
        <f t="array" ref="J561">IF(AND($E561&gt;11,Taulukko2[Kohde]=Aikataulu!D$1),"SKIP",Aikataulu!D561)</f>
        <v>0</v>
      </c>
      <c r="K561">
        <f t="shared" si="34"/>
        <v>0</v>
      </c>
      <c r="O561">
        <f>IF(AND(ROW()&gt;'Uusi auto'!E$21,ROW()&lt;AB$4),'Uusi auto'!E$7,0)</f>
        <v>0</v>
      </c>
      <c r="Q561">
        <f t="shared" si="35"/>
        <v>0</v>
      </c>
      <c r="U561">
        <f>IF(AND(ROW()&gt;'Uusi auto'!K$21,ROW()&lt;AG$4),'Uusi auto'!K$7,0)</f>
        <v>0</v>
      </c>
      <c r="W561">
        <f t="shared" si="36"/>
        <v>0</v>
      </c>
    </row>
    <row r="562" spans="3:23" x14ac:dyDescent="0.35">
      <c r="C562">
        <f>IF(AND(ROW()&gt;'Uusi auto'!E$21,ROW()&lt;'Uusi auto'!E$23),'Uusi auto'!E$7,0)</f>
        <v>0</v>
      </c>
      <c r="E562">
        <f t="shared" si="33"/>
        <v>0</v>
      </c>
      <c r="G562" cm="1">
        <f t="array" ref="G562">IF(AND($E562&gt;11,Taulukko2[Kohde]=Aikataulu!A$1),"SKIP",Aikataulu!A562)</f>
        <v>0</v>
      </c>
      <c r="H562" cm="1">
        <f t="array" ref="H562">IF(AND($E562&gt;11,Taulukko2[Matalin prioriteetti]=Aikataulu!B$1),"SKIP",Aikataulu!B562)</f>
        <v>0</v>
      </c>
      <c r="I562" cm="1">
        <f t="array" ref="I562">IF(AND($E562&gt;11,Taulukko2[Kohde]=Aikataulu!C$1),"SKIP",Aikataulu!C562)</f>
        <v>0</v>
      </c>
      <c r="J562" cm="1">
        <f t="array" ref="J562">IF(AND($E562&gt;11,Taulukko2[Kohde]=Aikataulu!D$1),"SKIP",Aikataulu!D562)</f>
        <v>0</v>
      </c>
      <c r="K562">
        <f t="shared" si="34"/>
        <v>0</v>
      </c>
      <c r="O562">
        <f>IF(AND(ROW()&gt;'Uusi auto'!E$21,ROW()&lt;AB$4),'Uusi auto'!E$7,0)</f>
        <v>0</v>
      </c>
      <c r="Q562">
        <f t="shared" si="35"/>
        <v>0</v>
      </c>
      <c r="U562">
        <f>IF(AND(ROW()&gt;'Uusi auto'!K$21,ROW()&lt;AG$4),'Uusi auto'!K$7,0)</f>
        <v>0</v>
      </c>
      <c r="W562">
        <f t="shared" si="36"/>
        <v>0</v>
      </c>
    </row>
    <row r="563" spans="3:23" x14ac:dyDescent="0.35">
      <c r="C563">
        <f>IF(AND(ROW()&gt;'Uusi auto'!E$21,ROW()&lt;'Uusi auto'!E$23),'Uusi auto'!E$7,0)</f>
        <v>0</v>
      </c>
      <c r="E563">
        <f t="shared" si="33"/>
        <v>0</v>
      </c>
      <c r="G563" cm="1">
        <f t="array" ref="G563">IF(AND($E563&gt;11,Taulukko2[Kohde]=Aikataulu!A$1),"SKIP",Aikataulu!A563)</f>
        <v>0</v>
      </c>
      <c r="H563" cm="1">
        <f t="array" ref="H563">IF(AND($E563&gt;11,Taulukko2[Matalin prioriteetti]=Aikataulu!B$1),"SKIP",Aikataulu!B563)</f>
        <v>0</v>
      </c>
      <c r="I563" cm="1">
        <f t="array" ref="I563">IF(AND($E563&gt;11,Taulukko2[Kohde]=Aikataulu!C$1),"SKIP",Aikataulu!C563)</f>
        <v>0</v>
      </c>
      <c r="J563" cm="1">
        <f t="array" ref="J563">IF(AND($E563&gt;11,Taulukko2[Kohde]=Aikataulu!D$1),"SKIP",Aikataulu!D563)</f>
        <v>0</v>
      </c>
      <c r="K563">
        <f t="shared" si="34"/>
        <v>0</v>
      </c>
      <c r="O563">
        <f>IF(AND(ROW()&gt;'Uusi auto'!E$21,ROW()&lt;AB$4),'Uusi auto'!E$7,0)</f>
        <v>0</v>
      </c>
      <c r="Q563">
        <f t="shared" si="35"/>
        <v>0</v>
      </c>
      <c r="U563">
        <f>IF(AND(ROW()&gt;'Uusi auto'!K$21,ROW()&lt;AG$4),'Uusi auto'!K$7,0)</f>
        <v>0</v>
      </c>
      <c r="W563">
        <f t="shared" si="36"/>
        <v>0</v>
      </c>
    </row>
    <row r="564" spans="3:23" x14ac:dyDescent="0.35">
      <c r="C564">
        <f>IF(AND(ROW()&gt;'Uusi auto'!E$21,ROW()&lt;'Uusi auto'!E$23),'Uusi auto'!E$7,0)</f>
        <v>0</v>
      </c>
      <c r="E564">
        <f t="shared" si="33"/>
        <v>0</v>
      </c>
      <c r="G564" cm="1">
        <f t="array" ref="G564">IF(AND($E564&gt;11,Taulukko2[Kohde]=Aikataulu!A$1),"SKIP",Aikataulu!A564)</f>
        <v>0</v>
      </c>
      <c r="H564" cm="1">
        <f t="array" ref="H564">IF(AND($E564&gt;11,Taulukko2[Matalin prioriteetti]=Aikataulu!B$1),"SKIP",Aikataulu!B564)</f>
        <v>0</v>
      </c>
      <c r="I564" cm="1">
        <f t="array" ref="I564">IF(AND($E564&gt;11,Taulukko2[Kohde]=Aikataulu!C$1),"SKIP",Aikataulu!C564)</f>
        <v>0</v>
      </c>
      <c r="J564" cm="1">
        <f t="array" ref="J564">IF(AND($E564&gt;11,Taulukko2[Kohde]=Aikataulu!D$1),"SKIP",Aikataulu!D564)</f>
        <v>0</v>
      </c>
      <c r="K564">
        <f t="shared" si="34"/>
        <v>0</v>
      </c>
      <c r="O564">
        <f>IF(AND(ROW()&gt;'Uusi auto'!E$21,ROW()&lt;AB$4),'Uusi auto'!E$7,0)</f>
        <v>0</v>
      </c>
      <c r="Q564">
        <f t="shared" si="35"/>
        <v>0</v>
      </c>
      <c r="U564">
        <f>IF(AND(ROW()&gt;'Uusi auto'!K$21,ROW()&lt;AG$4),'Uusi auto'!K$7,0)</f>
        <v>0</v>
      </c>
      <c r="W564">
        <f t="shared" si="36"/>
        <v>0</v>
      </c>
    </row>
    <row r="565" spans="3:23" x14ac:dyDescent="0.35">
      <c r="C565">
        <f>IF(AND(ROW()&gt;'Uusi auto'!E$21,ROW()&lt;'Uusi auto'!E$23),'Uusi auto'!E$7,0)</f>
        <v>0</v>
      </c>
      <c r="E565">
        <f t="shared" si="33"/>
        <v>0</v>
      </c>
      <c r="G565" cm="1">
        <f t="array" ref="G565">IF(AND($E565&gt;11,Taulukko2[Kohde]=Aikataulu!A$1),"SKIP",Aikataulu!A565)</f>
        <v>0</v>
      </c>
      <c r="H565" cm="1">
        <f t="array" ref="H565">IF(AND($E565&gt;11,Taulukko2[Matalin prioriteetti]=Aikataulu!B$1),"SKIP",Aikataulu!B565)</f>
        <v>0</v>
      </c>
      <c r="I565" cm="1">
        <f t="array" ref="I565">IF(AND($E565&gt;11,Taulukko2[Kohde]=Aikataulu!C$1),"SKIP",Aikataulu!C565)</f>
        <v>0</v>
      </c>
      <c r="J565" cm="1">
        <f t="array" ref="J565">IF(AND($E565&gt;11,Taulukko2[Kohde]=Aikataulu!D$1),"SKIP",Aikataulu!D565)</f>
        <v>0</v>
      </c>
      <c r="K565">
        <f t="shared" si="34"/>
        <v>0</v>
      </c>
      <c r="O565">
        <f>IF(AND(ROW()&gt;'Uusi auto'!E$21,ROW()&lt;AB$4),'Uusi auto'!E$7,0)</f>
        <v>0</v>
      </c>
      <c r="Q565">
        <f t="shared" si="35"/>
        <v>0</v>
      </c>
      <c r="U565">
        <f>IF(AND(ROW()&gt;'Uusi auto'!K$21,ROW()&lt;AG$4),'Uusi auto'!K$7,0)</f>
        <v>0</v>
      </c>
      <c r="W565">
        <f t="shared" si="36"/>
        <v>0</v>
      </c>
    </row>
    <row r="566" spans="3:23" x14ac:dyDescent="0.35">
      <c r="C566">
        <f>IF(AND(ROW()&gt;'Uusi auto'!E$21,ROW()&lt;'Uusi auto'!E$23),'Uusi auto'!E$7,0)</f>
        <v>0</v>
      </c>
      <c r="E566">
        <f t="shared" si="33"/>
        <v>0</v>
      </c>
      <c r="G566" cm="1">
        <f t="array" ref="G566">IF(AND($E566&gt;11,Taulukko2[Kohde]=Aikataulu!A$1),"SKIP",Aikataulu!A566)</f>
        <v>0</v>
      </c>
      <c r="H566" cm="1">
        <f t="array" ref="H566">IF(AND($E566&gt;11,Taulukko2[Matalin prioriteetti]=Aikataulu!B$1),"SKIP",Aikataulu!B566)</f>
        <v>0</v>
      </c>
      <c r="I566" cm="1">
        <f t="array" ref="I566">IF(AND($E566&gt;11,Taulukko2[Kohde]=Aikataulu!C$1),"SKIP",Aikataulu!C566)</f>
        <v>0</v>
      </c>
      <c r="J566" cm="1">
        <f t="array" ref="J566">IF(AND($E566&gt;11,Taulukko2[Kohde]=Aikataulu!D$1),"SKIP",Aikataulu!D566)</f>
        <v>0</v>
      </c>
      <c r="K566">
        <f t="shared" si="34"/>
        <v>0</v>
      </c>
      <c r="O566">
        <f>IF(AND(ROW()&gt;'Uusi auto'!E$21,ROW()&lt;AB$4),'Uusi auto'!E$7,0)</f>
        <v>0</v>
      </c>
      <c r="Q566">
        <f t="shared" si="35"/>
        <v>0</v>
      </c>
      <c r="U566">
        <f>IF(AND(ROW()&gt;'Uusi auto'!K$21,ROW()&lt;AG$4),'Uusi auto'!K$7,0)</f>
        <v>0</v>
      </c>
      <c r="W566">
        <f t="shared" si="36"/>
        <v>0</v>
      </c>
    </row>
    <row r="567" spans="3:23" x14ac:dyDescent="0.35">
      <c r="C567">
        <f>IF(AND(ROW()&gt;'Uusi auto'!E$21,ROW()&lt;'Uusi auto'!E$23),'Uusi auto'!E$7,0)</f>
        <v>0</v>
      </c>
      <c r="E567">
        <f t="shared" si="33"/>
        <v>0</v>
      </c>
      <c r="G567" cm="1">
        <f t="array" ref="G567">IF(AND($E567&gt;11,Taulukko2[Kohde]=Aikataulu!A$1),"SKIP",Aikataulu!A567)</f>
        <v>0</v>
      </c>
      <c r="H567" cm="1">
        <f t="array" ref="H567">IF(AND($E567&gt;11,Taulukko2[Matalin prioriteetti]=Aikataulu!B$1),"SKIP",Aikataulu!B567)</f>
        <v>0</v>
      </c>
      <c r="I567" cm="1">
        <f t="array" ref="I567">IF(AND($E567&gt;11,Taulukko2[Kohde]=Aikataulu!C$1),"SKIP",Aikataulu!C567)</f>
        <v>0</v>
      </c>
      <c r="J567" cm="1">
        <f t="array" ref="J567">IF(AND($E567&gt;11,Taulukko2[Kohde]=Aikataulu!D$1),"SKIP",Aikataulu!D567)</f>
        <v>0</v>
      </c>
      <c r="K567">
        <f t="shared" si="34"/>
        <v>0</v>
      </c>
      <c r="O567">
        <f>IF(AND(ROW()&gt;'Uusi auto'!E$21,ROW()&lt;AB$4),'Uusi auto'!E$7,0)</f>
        <v>0</v>
      </c>
      <c r="Q567">
        <f t="shared" si="35"/>
        <v>0</v>
      </c>
      <c r="U567">
        <f>IF(AND(ROW()&gt;'Uusi auto'!K$21,ROW()&lt;AG$4),'Uusi auto'!K$7,0)</f>
        <v>0</v>
      </c>
      <c r="W567">
        <f t="shared" si="36"/>
        <v>0</v>
      </c>
    </row>
    <row r="568" spans="3:23" x14ac:dyDescent="0.35">
      <c r="C568">
        <f>IF(AND(ROW()&gt;'Uusi auto'!E$21,ROW()&lt;'Uusi auto'!E$23),'Uusi auto'!E$7,0)</f>
        <v>0</v>
      </c>
      <c r="E568">
        <f t="shared" si="33"/>
        <v>0</v>
      </c>
      <c r="G568" cm="1">
        <f t="array" ref="G568">IF(AND($E568&gt;11,Taulukko2[Kohde]=Aikataulu!A$1),"SKIP",Aikataulu!A568)</f>
        <v>0</v>
      </c>
      <c r="H568" cm="1">
        <f t="array" ref="H568">IF(AND($E568&gt;11,Taulukko2[Matalin prioriteetti]=Aikataulu!B$1),"SKIP",Aikataulu!B568)</f>
        <v>0</v>
      </c>
      <c r="I568" cm="1">
        <f t="array" ref="I568">IF(AND($E568&gt;11,Taulukko2[Kohde]=Aikataulu!C$1),"SKIP",Aikataulu!C568)</f>
        <v>0</v>
      </c>
      <c r="J568" cm="1">
        <f t="array" ref="J568">IF(AND($E568&gt;11,Taulukko2[Kohde]=Aikataulu!D$1),"SKIP",Aikataulu!D568)</f>
        <v>0</v>
      </c>
      <c r="K568">
        <f t="shared" si="34"/>
        <v>0</v>
      </c>
      <c r="O568">
        <f>IF(AND(ROW()&gt;'Uusi auto'!E$21,ROW()&lt;AB$4),'Uusi auto'!E$7,0)</f>
        <v>0</v>
      </c>
      <c r="Q568">
        <f t="shared" si="35"/>
        <v>0</v>
      </c>
      <c r="U568">
        <f>IF(AND(ROW()&gt;'Uusi auto'!K$21,ROW()&lt;AG$4),'Uusi auto'!K$7,0)</f>
        <v>0</v>
      </c>
      <c r="W568">
        <f t="shared" si="36"/>
        <v>0</v>
      </c>
    </row>
    <row r="569" spans="3:23" x14ac:dyDescent="0.35">
      <c r="C569">
        <f>IF(AND(ROW()&gt;'Uusi auto'!E$21,ROW()&lt;'Uusi auto'!E$23),'Uusi auto'!E$7,0)</f>
        <v>0</v>
      </c>
      <c r="E569">
        <f t="shared" si="33"/>
        <v>0</v>
      </c>
      <c r="G569" cm="1">
        <f t="array" ref="G569">IF(AND($E569&gt;11,Taulukko2[Kohde]=Aikataulu!A$1),"SKIP",Aikataulu!A569)</f>
        <v>0</v>
      </c>
      <c r="H569" cm="1">
        <f t="array" ref="H569">IF(AND($E569&gt;11,Taulukko2[Matalin prioriteetti]=Aikataulu!B$1),"SKIP",Aikataulu!B569)</f>
        <v>0</v>
      </c>
      <c r="I569" cm="1">
        <f t="array" ref="I569">IF(AND($E569&gt;11,Taulukko2[Kohde]=Aikataulu!C$1),"SKIP",Aikataulu!C569)</f>
        <v>0</v>
      </c>
      <c r="J569" cm="1">
        <f t="array" ref="J569">IF(AND($E569&gt;11,Taulukko2[Kohde]=Aikataulu!D$1),"SKIP",Aikataulu!D569)</f>
        <v>0</v>
      </c>
      <c r="K569">
        <f t="shared" si="34"/>
        <v>0</v>
      </c>
      <c r="O569">
        <f>IF(AND(ROW()&gt;'Uusi auto'!E$21,ROW()&lt;AB$4),'Uusi auto'!E$7,0)</f>
        <v>0</v>
      </c>
      <c r="Q569">
        <f t="shared" si="35"/>
        <v>0</v>
      </c>
      <c r="U569">
        <f>IF(AND(ROW()&gt;'Uusi auto'!K$21,ROW()&lt;AG$4),'Uusi auto'!K$7,0)</f>
        <v>0</v>
      </c>
      <c r="W569">
        <f t="shared" si="36"/>
        <v>0</v>
      </c>
    </row>
    <row r="570" spans="3:23" x14ac:dyDescent="0.35">
      <c r="C570">
        <f>IF(AND(ROW()&gt;'Uusi auto'!E$21,ROW()&lt;'Uusi auto'!E$23),'Uusi auto'!E$7,0)</f>
        <v>0</v>
      </c>
      <c r="E570">
        <f t="shared" si="33"/>
        <v>0</v>
      </c>
      <c r="G570" cm="1">
        <f t="array" ref="G570">IF(AND($E570&gt;11,Taulukko2[Kohde]=Aikataulu!A$1),"SKIP",Aikataulu!A570)</f>
        <v>0</v>
      </c>
      <c r="H570" cm="1">
        <f t="array" ref="H570">IF(AND($E570&gt;11,Taulukko2[Matalin prioriteetti]=Aikataulu!B$1),"SKIP",Aikataulu!B570)</f>
        <v>0</v>
      </c>
      <c r="I570" cm="1">
        <f t="array" ref="I570">IF(AND($E570&gt;11,Taulukko2[Kohde]=Aikataulu!C$1),"SKIP",Aikataulu!C570)</f>
        <v>0</v>
      </c>
      <c r="J570" cm="1">
        <f t="array" ref="J570">IF(AND($E570&gt;11,Taulukko2[Kohde]=Aikataulu!D$1),"SKIP",Aikataulu!D570)</f>
        <v>0</v>
      </c>
      <c r="K570">
        <f t="shared" si="34"/>
        <v>0</v>
      </c>
      <c r="O570">
        <f>IF(AND(ROW()&gt;'Uusi auto'!E$21,ROW()&lt;AB$4),'Uusi auto'!E$7,0)</f>
        <v>0</v>
      </c>
      <c r="Q570">
        <f t="shared" si="35"/>
        <v>0</v>
      </c>
      <c r="U570">
        <f>IF(AND(ROW()&gt;'Uusi auto'!K$21,ROW()&lt;AG$4),'Uusi auto'!K$7,0)</f>
        <v>0</v>
      </c>
      <c r="W570">
        <f t="shared" si="36"/>
        <v>0</v>
      </c>
    </row>
    <row r="571" spans="3:23" x14ac:dyDescent="0.35">
      <c r="C571">
        <f>IF(AND(ROW()&gt;'Uusi auto'!E$21,ROW()&lt;'Uusi auto'!E$23),'Uusi auto'!E$7,0)</f>
        <v>0</v>
      </c>
      <c r="E571">
        <f t="shared" si="33"/>
        <v>0</v>
      </c>
      <c r="G571" cm="1">
        <f t="array" ref="G571">IF(AND($E571&gt;11,Taulukko2[Kohde]=Aikataulu!A$1),"SKIP",Aikataulu!A571)</f>
        <v>0</v>
      </c>
      <c r="H571" cm="1">
        <f t="array" ref="H571">IF(AND($E571&gt;11,Taulukko2[Matalin prioriteetti]=Aikataulu!B$1),"SKIP",Aikataulu!B571)</f>
        <v>0</v>
      </c>
      <c r="I571" cm="1">
        <f t="array" ref="I571">IF(AND($E571&gt;11,Taulukko2[Kohde]=Aikataulu!C$1),"SKIP",Aikataulu!C571)</f>
        <v>0</v>
      </c>
      <c r="J571" cm="1">
        <f t="array" ref="J571">IF(AND($E571&gt;11,Taulukko2[Kohde]=Aikataulu!D$1),"SKIP",Aikataulu!D571)</f>
        <v>0</v>
      </c>
      <c r="K571">
        <f t="shared" si="34"/>
        <v>0</v>
      </c>
      <c r="O571">
        <f>IF(AND(ROW()&gt;'Uusi auto'!E$21,ROW()&lt;AB$4),'Uusi auto'!E$7,0)</f>
        <v>0</v>
      </c>
      <c r="Q571">
        <f t="shared" si="35"/>
        <v>0</v>
      </c>
      <c r="U571">
        <f>IF(AND(ROW()&gt;'Uusi auto'!K$21,ROW()&lt;AG$4),'Uusi auto'!K$7,0)</f>
        <v>0</v>
      </c>
      <c r="W571">
        <f t="shared" si="36"/>
        <v>0</v>
      </c>
    </row>
    <row r="572" spans="3:23" x14ac:dyDescent="0.35">
      <c r="C572">
        <f>IF(AND(ROW()&gt;'Uusi auto'!E$21,ROW()&lt;'Uusi auto'!E$23),'Uusi auto'!E$7,0)</f>
        <v>0</v>
      </c>
      <c r="E572">
        <f t="shared" si="33"/>
        <v>0</v>
      </c>
      <c r="G572" cm="1">
        <f t="array" ref="G572">IF(AND($E572&gt;11,Taulukko2[Kohde]=Aikataulu!A$1),"SKIP",Aikataulu!A572)</f>
        <v>0</v>
      </c>
      <c r="H572" cm="1">
        <f t="array" ref="H572">IF(AND($E572&gt;11,Taulukko2[Matalin prioriteetti]=Aikataulu!B$1),"SKIP",Aikataulu!B572)</f>
        <v>0</v>
      </c>
      <c r="I572" cm="1">
        <f t="array" ref="I572">IF(AND($E572&gt;11,Taulukko2[Kohde]=Aikataulu!C$1),"SKIP",Aikataulu!C572)</f>
        <v>0</v>
      </c>
      <c r="J572" cm="1">
        <f t="array" ref="J572">IF(AND($E572&gt;11,Taulukko2[Kohde]=Aikataulu!D$1),"SKIP",Aikataulu!D572)</f>
        <v>0</v>
      </c>
      <c r="K572">
        <f t="shared" si="34"/>
        <v>0</v>
      </c>
      <c r="O572">
        <f>IF(AND(ROW()&gt;'Uusi auto'!E$21,ROW()&lt;AB$4),'Uusi auto'!E$7,0)</f>
        <v>0</v>
      </c>
      <c r="Q572">
        <f t="shared" si="35"/>
        <v>0</v>
      </c>
      <c r="U572">
        <f>IF(AND(ROW()&gt;'Uusi auto'!K$21,ROW()&lt;AG$4),'Uusi auto'!K$7,0)</f>
        <v>0</v>
      </c>
      <c r="W572">
        <f t="shared" si="36"/>
        <v>0</v>
      </c>
    </row>
    <row r="573" spans="3:23" x14ac:dyDescent="0.35">
      <c r="C573">
        <f>IF(AND(ROW()&gt;'Uusi auto'!E$21,ROW()&lt;'Uusi auto'!E$23),'Uusi auto'!E$7,0)</f>
        <v>0</v>
      </c>
      <c r="E573">
        <f t="shared" si="33"/>
        <v>0</v>
      </c>
      <c r="G573" cm="1">
        <f t="array" ref="G573">IF(AND($E573&gt;11,Taulukko2[Kohde]=Aikataulu!A$1),"SKIP",Aikataulu!A573)</f>
        <v>0</v>
      </c>
      <c r="H573" cm="1">
        <f t="array" ref="H573">IF(AND($E573&gt;11,Taulukko2[Matalin prioriteetti]=Aikataulu!B$1),"SKIP",Aikataulu!B573)</f>
        <v>0</v>
      </c>
      <c r="I573" cm="1">
        <f t="array" ref="I573">IF(AND($E573&gt;11,Taulukko2[Kohde]=Aikataulu!C$1),"SKIP",Aikataulu!C573)</f>
        <v>0</v>
      </c>
      <c r="J573" cm="1">
        <f t="array" ref="J573">IF(AND($E573&gt;11,Taulukko2[Kohde]=Aikataulu!D$1),"SKIP",Aikataulu!D573)</f>
        <v>0</v>
      </c>
      <c r="K573">
        <f t="shared" si="34"/>
        <v>0</v>
      </c>
      <c r="O573">
        <f>IF(AND(ROW()&gt;'Uusi auto'!E$21,ROW()&lt;AB$4),'Uusi auto'!E$7,0)</f>
        <v>0</v>
      </c>
      <c r="Q573">
        <f t="shared" si="35"/>
        <v>0</v>
      </c>
      <c r="U573">
        <f>IF(AND(ROW()&gt;'Uusi auto'!K$21,ROW()&lt;AG$4),'Uusi auto'!K$7,0)</f>
        <v>0</v>
      </c>
      <c r="W573">
        <f t="shared" si="36"/>
        <v>0</v>
      </c>
    </row>
    <row r="574" spans="3:23" x14ac:dyDescent="0.35">
      <c r="C574">
        <f>IF(AND(ROW()&gt;'Uusi auto'!E$21,ROW()&lt;'Uusi auto'!E$23),'Uusi auto'!E$7,0)</f>
        <v>0</v>
      </c>
      <c r="E574">
        <f t="shared" si="33"/>
        <v>0</v>
      </c>
      <c r="G574" cm="1">
        <f t="array" ref="G574">IF(AND($E574&gt;11,Taulukko2[Kohde]=Aikataulu!A$1),"SKIP",Aikataulu!A574)</f>
        <v>0</v>
      </c>
      <c r="H574" cm="1">
        <f t="array" ref="H574">IF(AND($E574&gt;11,Taulukko2[Matalin prioriteetti]=Aikataulu!B$1),"SKIP",Aikataulu!B574)</f>
        <v>0</v>
      </c>
      <c r="I574" cm="1">
        <f t="array" ref="I574">IF(AND($E574&gt;11,Taulukko2[Kohde]=Aikataulu!C$1),"SKIP",Aikataulu!C574)</f>
        <v>0</v>
      </c>
      <c r="J574" cm="1">
        <f t="array" ref="J574">IF(AND($E574&gt;11,Taulukko2[Kohde]=Aikataulu!D$1),"SKIP",Aikataulu!D574)</f>
        <v>0</v>
      </c>
      <c r="K574">
        <f t="shared" si="34"/>
        <v>0</v>
      </c>
      <c r="O574">
        <f>IF(AND(ROW()&gt;'Uusi auto'!E$21,ROW()&lt;AB$4),'Uusi auto'!E$7,0)</f>
        <v>0</v>
      </c>
      <c r="Q574">
        <f t="shared" si="35"/>
        <v>0</v>
      </c>
      <c r="U574">
        <f>IF(AND(ROW()&gt;'Uusi auto'!K$21,ROW()&lt;AG$4),'Uusi auto'!K$7,0)</f>
        <v>0</v>
      </c>
      <c r="W574">
        <f t="shared" si="36"/>
        <v>0</v>
      </c>
    </row>
    <row r="575" spans="3:23" x14ac:dyDescent="0.35">
      <c r="C575">
        <f>IF(AND(ROW()&gt;'Uusi auto'!E$21,ROW()&lt;'Uusi auto'!E$23),'Uusi auto'!E$7,0)</f>
        <v>0</v>
      </c>
      <c r="E575">
        <f t="shared" si="33"/>
        <v>0</v>
      </c>
      <c r="G575" cm="1">
        <f t="array" ref="G575">IF(AND($E575&gt;11,Taulukko2[Kohde]=Aikataulu!A$1),"SKIP",Aikataulu!A575)</f>
        <v>0</v>
      </c>
      <c r="H575" cm="1">
        <f t="array" ref="H575">IF(AND($E575&gt;11,Taulukko2[Matalin prioriteetti]=Aikataulu!B$1),"SKIP",Aikataulu!B575)</f>
        <v>0</v>
      </c>
      <c r="I575" cm="1">
        <f t="array" ref="I575">IF(AND($E575&gt;11,Taulukko2[Kohde]=Aikataulu!C$1),"SKIP",Aikataulu!C575)</f>
        <v>0</v>
      </c>
      <c r="J575" cm="1">
        <f t="array" ref="J575">IF(AND($E575&gt;11,Taulukko2[Kohde]=Aikataulu!D$1),"SKIP",Aikataulu!D575)</f>
        <v>0</v>
      </c>
      <c r="K575">
        <f t="shared" si="34"/>
        <v>0</v>
      </c>
      <c r="O575">
        <f>IF(AND(ROW()&gt;'Uusi auto'!E$21,ROW()&lt;AB$4),'Uusi auto'!E$7,0)</f>
        <v>0</v>
      </c>
      <c r="Q575">
        <f t="shared" si="35"/>
        <v>0</v>
      </c>
      <c r="U575">
        <f>IF(AND(ROW()&gt;'Uusi auto'!K$21,ROW()&lt;AG$4),'Uusi auto'!K$7,0)</f>
        <v>0</v>
      </c>
      <c r="W575">
        <f t="shared" si="36"/>
        <v>0</v>
      </c>
    </row>
    <row r="576" spans="3:23" x14ac:dyDescent="0.35">
      <c r="C576">
        <f>IF(AND(ROW()&gt;'Uusi auto'!E$21,ROW()&lt;'Uusi auto'!E$23),'Uusi auto'!E$7,0)</f>
        <v>0</v>
      </c>
      <c r="E576">
        <f t="shared" si="33"/>
        <v>0</v>
      </c>
      <c r="G576" cm="1">
        <f t="array" ref="G576">IF(AND($E576&gt;11,Taulukko2[Kohde]=Aikataulu!A$1),"SKIP",Aikataulu!A576)</f>
        <v>0</v>
      </c>
      <c r="H576" cm="1">
        <f t="array" ref="H576">IF(AND($E576&gt;11,Taulukko2[Matalin prioriteetti]=Aikataulu!B$1),"SKIP",Aikataulu!B576)</f>
        <v>0</v>
      </c>
      <c r="I576" cm="1">
        <f t="array" ref="I576">IF(AND($E576&gt;11,Taulukko2[Kohde]=Aikataulu!C$1),"SKIP",Aikataulu!C576)</f>
        <v>0</v>
      </c>
      <c r="J576" cm="1">
        <f t="array" ref="J576">IF(AND($E576&gt;11,Taulukko2[Kohde]=Aikataulu!D$1),"SKIP",Aikataulu!D576)</f>
        <v>0</v>
      </c>
      <c r="K576">
        <f t="shared" si="34"/>
        <v>0</v>
      </c>
      <c r="O576">
        <f>IF(AND(ROW()&gt;'Uusi auto'!E$21,ROW()&lt;AB$4),'Uusi auto'!E$7,0)</f>
        <v>0</v>
      </c>
      <c r="Q576">
        <f t="shared" si="35"/>
        <v>0</v>
      </c>
      <c r="U576">
        <f>IF(AND(ROW()&gt;'Uusi auto'!K$21,ROW()&lt;AG$4),'Uusi auto'!K$7,0)</f>
        <v>0</v>
      </c>
      <c r="W576">
        <f t="shared" si="36"/>
        <v>0</v>
      </c>
    </row>
    <row r="577" spans="3:23" x14ac:dyDescent="0.35">
      <c r="C577">
        <f>IF(AND(ROW()&gt;'Uusi auto'!E$21,ROW()&lt;'Uusi auto'!E$23),'Uusi auto'!E$7,0)</f>
        <v>0</v>
      </c>
      <c r="E577">
        <f t="shared" si="33"/>
        <v>0</v>
      </c>
      <c r="G577" cm="1">
        <f t="array" ref="G577">IF(AND($E577&gt;11,Taulukko2[Kohde]=Aikataulu!A$1),"SKIP",Aikataulu!A577)</f>
        <v>0</v>
      </c>
      <c r="H577" cm="1">
        <f t="array" ref="H577">IF(AND($E577&gt;11,Taulukko2[Matalin prioriteetti]=Aikataulu!B$1),"SKIP",Aikataulu!B577)</f>
        <v>0</v>
      </c>
      <c r="I577" cm="1">
        <f t="array" ref="I577">IF(AND($E577&gt;11,Taulukko2[Kohde]=Aikataulu!C$1),"SKIP",Aikataulu!C577)</f>
        <v>0</v>
      </c>
      <c r="J577" cm="1">
        <f t="array" ref="J577">IF(AND($E577&gt;11,Taulukko2[Kohde]=Aikataulu!D$1),"SKIP",Aikataulu!D577)</f>
        <v>0</v>
      </c>
      <c r="K577">
        <f t="shared" si="34"/>
        <v>0</v>
      </c>
      <c r="O577">
        <f>IF(AND(ROW()&gt;'Uusi auto'!E$21,ROW()&lt;AB$4),'Uusi auto'!E$7,0)</f>
        <v>0</v>
      </c>
      <c r="Q577">
        <f t="shared" si="35"/>
        <v>0</v>
      </c>
      <c r="U577">
        <f>IF(AND(ROW()&gt;'Uusi auto'!K$21,ROW()&lt;AG$4),'Uusi auto'!K$7,0)</f>
        <v>0</v>
      </c>
      <c r="W577">
        <f t="shared" si="36"/>
        <v>0</v>
      </c>
    </row>
    <row r="578" spans="3:23" x14ac:dyDescent="0.35">
      <c r="C578">
        <f>IF(AND(ROW()&gt;'Uusi auto'!E$21,ROW()&lt;'Uusi auto'!E$23),'Uusi auto'!E$7,0)</f>
        <v>0</v>
      </c>
      <c r="E578">
        <f t="shared" si="33"/>
        <v>0</v>
      </c>
      <c r="G578" cm="1">
        <f t="array" ref="G578">IF(AND($E578&gt;11,Taulukko2[Kohde]=Aikataulu!A$1),"SKIP",Aikataulu!A578)</f>
        <v>0</v>
      </c>
      <c r="H578" cm="1">
        <f t="array" ref="H578">IF(AND($E578&gt;11,Taulukko2[Matalin prioriteetti]=Aikataulu!B$1),"SKIP",Aikataulu!B578)</f>
        <v>0</v>
      </c>
      <c r="I578" cm="1">
        <f t="array" ref="I578">IF(AND($E578&gt;11,Taulukko2[Kohde]=Aikataulu!C$1),"SKIP",Aikataulu!C578)</f>
        <v>0</v>
      </c>
      <c r="J578" cm="1">
        <f t="array" ref="J578">IF(AND($E578&gt;11,Taulukko2[Kohde]=Aikataulu!D$1),"SKIP",Aikataulu!D578)</f>
        <v>0</v>
      </c>
      <c r="K578">
        <f t="shared" si="34"/>
        <v>0</v>
      </c>
      <c r="O578">
        <f>IF(AND(ROW()&gt;'Uusi auto'!E$21,ROW()&lt;AB$4),'Uusi auto'!E$7,0)</f>
        <v>0</v>
      </c>
      <c r="Q578">
        <f t="shared" si="35"/>
        <v>0</v>
      </c>
      <c r="U578">
        <f>IF(AND(ROW()&gt;'Uusi auto'!K$21,ROW()&lt;AG$4),'Uusi auto'!K$7,0)</f>
        <v>0</v>
      </c>
      <c r="W578">
        <f t="shared" si="36"/>
        <v>0</v>
      </c>
    </row>
    <row r="579" spans="3:23" x14ac:dyDescent="0.35">
      <c r="C579">
        <f>IF(AND(ROW()&gt;'Uusi auto'!E$21,ROW()&lt;'Uusi auto'!E$23),'Uusi auto'!E$7,0)</f>
        <v>0</v>
      </c>
      <c r="E579">
        <f t="shared" ref="E579:E642" si="37">SUM(A579:D579)</f>
        <v>0</v>
      </c>
      <c r="G579" cm="1">
        <f t="array" ref="G579">IF(AND($E579&gt;11,Taulukko2[Kohde]=Aikataulu!A$1),"SKIP",Aikataulu!A579)</f>
        <v>0</v>
      </c>
      <c r="H579" cm="1">
        <f t="array" ref="H579">IF(AND($E579&gt;11,Taulukko2[Matalin prioriteetti]=Aikataulu!B$1),"SKIP",Aikataulu!B579)</f>
        <v>0</v>
      </c>
      <c r="I579" cm="1">
        <f t="array" ref="I579">IF(AND($E579&gt;11,Taulukko2[Kohde]=Aikataulu!C$1),"SKIP",Aikataulu!C579)</f>
        <v>0</v>
      </c>
      <c r="J579" cm="1">
        <f t="array" ref="J579">IF(AND($E579&gt;11,Taulukko2[Kohde]=Aikataulu!D$1),"SKIP",Aikataulu!D579)</f>
        <v>0</v>
      </c>
      <c r="K579">
        <f t="shared" ref="K579:K642" si="38">SUM(G579:J579)</f>
        <v>0</v>
      </c>
      <c r="O579">
        <f>IF(AND(ROW()&gt;'Uusi auto'!E$21,ROW()&lt;AB$4),'Uusi auto'!E$7,0)</f>
        <v>0</v>
      </c>
      <c r="Q579">
        <f t="shared" ref="Q579:Q642" si="39">SUM(M579:P579)</f>
        <v>0</v>
      </c>
      <c r="U579">
        <f>IF(AND(ROW()&gt;'Uusi auto'!K$21,ROW()&lt;AG$4),'Uusi auto'!K$7,0)</f>
        <v>0</v>
      </c>
      <c r="W579">
        <f t="shared" ref="W579:W642" si="40">SUM(S579:V579)</f>
        <v>0</v>
      </c>
    </row>
    <row r="580" spans="3:23" x14ac:dyDescent="0.35">
      <c r="C580">
        <f>IF(AND(ROW()&gt;'Uusi auto'!E$21,ROW()&lt;'Uusi auto'!E$23),'Uusi auto'!E$7,0)</f>
        <v>0</v>
      </c>
      <c r="E580">
        <f t="shared" si="37"/>
        <v>0</v>
      </c>
      <c r="G580" cm="1">
        <f t="array" ref="G580">IF(AND($E580&gt;11,Taulukko2[Kohde]=Aikataulu!A$1),"SKIP",Aikataulu!A580)</f>
        <v>0</v>
      </c>
      <c r="H580" cm="1">
        <f t="array" ref="H580">IF(AND($E580&gt;11,Taulukko2[Matalin prioriteetti]=Aikataulu!B$1),"SKIP",Aikataulu!B580)</f>
        <v>0</v>
      </c>
      <c r="I580" cm="1">
        <f t="array" ref="I580">IF(AND($E580&gt;11,Taulukko2[Kohde]=Aikataulu!C$1),"SKIP",Aikataulu!C580)</f>
        <v>0</v>
      </c>
      <c r="J580" cm="1">
        <f t="array" ref="J580">IF(AND($E580&gt;11,Taulukko2[Kohde]=Aikataulu!D$1),"SKIP",Aikataulu!D580)</f>
        <v>0</v>
      </c>
      <c r="K580">
        <f t="shared" si="38"/>
        <v>0</v>
      </c>
      <c r="O580">
        <f>IF(AND(ROW()&gt;'Uusi auto'!E$21,ROW()&lt;AB$4),'Uusi auto'!E$7,0)</f>
        <v>0</v>
      </c>
      <c r="Q580">
        <f t="shared" si="39"/>
        <v>0</v>
      </c>
      <c r="U580">
        <f>IF(AND(ROW()&gt;'Uusi auto'!K$21,ROW()&lt;AG$4),'Uusi auto'!K$7,0)</f>
        <v>0</v>
      </c>
      <c r="W580">
        <f t="shared" si="40"/>
        <v>0</v>
      </c>
    </row>
    <row r="581" spans="3:23" x14ac:dyDescent="0.35">
      <c r="C581">
        <f>IF(AND(ROW()&gt;'Uusi auto'!E$21,ROW()&lt;'Uusi auto'!E$23),'Uusi auto'!E$7,0)</f>
        <v>0</v>
      </c>
      <c r="E581">
        <f t="shared" si="37"/>
        <v>0</v>
      </c>
      <c r="G581" cm="1">
        <f t="array" ref="G581">IF(AND($E581&gt;11,Taulukko2[Kohde]=Aikataulu!A$1),"SKIP",Aikataulu!A581)</f>
        <v>0</v>
      </c>
      <c r="H581" cm="1">
        <f t="array" ref="H581">IF(AND($E581&gt;11,Taulukko2[Matalin prioriteetti]=Aikataulu!B$1),"SKIP",Aikataulu!B581)</f>
        <v>0</v>
      </c>
      <c r="I581" cm="1">
        <f t="array" ref="I581">IF(AND($E581&gt;11,Taulukko2[Kohde]=Aikataulu!C$1),"SKIP",Aikataulu!C581)</f>
        <v>0</v>
      </c>
      <c r="J581" cm="1">
        <f t="array" ref="J581">IF(AND($E581&gt;11,Taulukko2[Kohde]=Aikataulu!D$1),"SKIP",Aikataulu!D581)</f>
        <v>0</v>
      </c>
      <c r="K581">
        <f t="shared" si="38"/>
        <v>0</v>
      </c>
      <c r="O581">
        <f>IF(AND(ROW()&gt;'Uusi auto'!E$21,ROW()&lt;AB$4),'Uusi auto'!E$7,0)</f>
        <v>0</v>
      </c>
      <c r="Q581">
        <f t="shared" si="39"/>
        <v>0</v>
      </c>
      <c r="U581">
        <f>IF(AND(ROW()&gt;'Uusi auto'!K$21,ROW()&lt;AG$4),'Uusi auto'!K$7,0)</f>
        <v>0</v>
      </c>
      <c r="W581">
        <f t="shared" si="40"/>
        <v>0</v>
      </c>
    </row>
    <row r="582" spans="3:23" x14ac:dyDescent="0.35">
      <c r="C582">
        <f>IF(AND(ROW()&gt;'Uusi auto'!E$21,ROW()&lt;'Uusi auto'!E$23),'Uusi auto'!E$7,0)</f>
        <v>0</v>
      </c>
      <c r="E582">
        <f t="shared" si="37"/>
        <v>0</v>
      </c>
      <c r="G582" cm="1">
        <f t="array" ref="G582">IF(AND($E582&gt;11,Taulukko2[Kohde]=Aikataulu!A$1),"SKIP",Aikataulu!A582)</f>
        <v>0</v>
      </c>
      <c r="H582" cm="1">
        <f t="array" ref="H582">IF(AND($E582&gt;11,Taulukko2[Matalin prioriteetti]=Aikataulu!B$1),"SKIP",Aikataulu!B582)</f>
        <v>0</v>
      </c>
      <c r="I582" cm="1">
        <f t="array" ref="I582">IF(AND($E582&gt;11,Taulukko2[Kohde]=Aikataulu!C$1),"SKIP",Aikataulu!C582)</f>
        <v>0</v>
      </c>
      <c r="J582" cm="1">
        <f t="array" ref="J582">IF(AND($E582&gt;11,Taulukko2[Kohde]=Aikataulu!D$1),"SKIP",Aikataulu!D582)</f>
        <v>0</v>
      </c>
      <c r="K582">
        <f t="shared" si="38"/>
        <v>0</v>
      </c>
      <c r="O582">
        <f>IF(AND(ROW()&gt;'Uusi auto'!E$21,ROW()&lt;AB$4),'Uusi auto'!E$7,0)</f>
        <v>0</v>
      </c>
      <c r="Q582">
        <f t="shared" si="39"/>
        <v>0</v>
      </c>
      <c r="U582">
        <f>IF(AND(ROW()&gt;'Uusi auto'!K$21,ROW()&lt;AG$4),'Uusi auto'!K$7,0)</f>
        <v>0</v>
      </c>
      <c r="W582">
        <f t="shared" si="40"/>
        <v>0</v>
      </c>
    </row>
    <row r="583" spans="3:23" x14ac:dyDescent="0.35">
      <c r="C583">
        <f>IF(AND(ROW()&gt;'Uusi auto'!E$21,ROW()&lt;'Uusi auto'!E$23),'Uusi auto'!E$7,0)</f>
        <v>0</v>
      </c>
      <c r="E583">
        <f t="shared" si="37"/>
        <v>0</v>
      </c>
      <c r="G583" cm="1">
        <f t="array" ref="G583">IF(AND($E583&gt;11,Taulukko2[Kohde]=Aikataulu!A$1),"SKIP",Aikataulu!A583)</f>
        <v>0</v>
      </c>
      <c r="H583" cm="1">
        <f t="array" ref="H583">IF(AND($E583&gt;11,Taulukko2[Matalin prioriteetti]=Aikataulu!B$1),"SKIP",Aikataulu!B583)</f>
        <v>0</v>
      </c>
      <c r="I583" cm="1">
        <f t="array" ref="I583">IF(AND($E583&gt;11,Taulukko2[Kohde]=Aikataulu!C$1),"SKIP",Aikataulu!C583)</f>
        <v>0</v>
      </c>
      <c r="J583" cm="1">
        <f t="array" ref="J583">IF(AND($E583&gt;11,Taulukko2[Kohde]=Aikataulu!D$1),"SKIP",Aikataulu!D583)</f>
        <v>0</v>
      </c>
      <c r="K583">
        <f t="shared" si="38"/>
        <v>0</v>
      </c>
      <c r="O583">
        <f>IF(AND(ROW()&gt;'Uusi auto'!E$21,ROW()&lt;AB$4),'Uusi auto'!E$7,0)</f>
        <v>0</v>
      </c>
      <c r="Q583">
        <f t="shared" si="39"/>
        <v>0</v>
      </c>
      <c r="U583">
        <f>IF(AND(ROW()&gt;'Uusi auto'!K$21,ROW()&lt;AG$4),'Uusi auto'!K$7,0)</f>
        <v>0</v>
      </c>
      <c r="W583">
        <f t="shared" si="40"/>
        <v>0</v>
      </c>
    </row>
    <row r="584" spans="3:23" x14ac:dyDescent="0.35">
      <c r="C584">
        <f>IF(AND(ROW()&gt;'Uusi auto'!E$21,ROW()&lt;'Uusi auto'!E$23),'Uusi auto'!E$7,0)</f>
        <v>0</v>
      </c>
      <c r="E584">
        <f t="shared" si="37"/>
        <v>0</v>
      </c>
      <c r="G584" cm="1">
        <f t="array" ref="G584">IF(AND($E584&gt;11,Taulukko2[Kohde]=Aikataulu!A$1),"SKIP",Aikataulu!A584)</f>
        <v>0</v>
      </c>
      <c r="H584" cm="1">
        <f t="array" ref="H584">IF(AND($E584&gt;11,Taulukko2[Matalin prioriteetti]=Aikataulu!B$1),"SKIP",Aikataulu!B584)</f>
        <v>0</v>
      </c>
      <c r="I584" cm="1">
        <f t="array" ref="I584">IF(AND($E584&gt;11,Taulukko2[Kohde]=Aikataulu!C$1),"SKIP",Aikataulu!C584)</f>
        <v>0</v>
      </c>
      <c r="J584" cm="1">
        <f t="array" ref="J584">IF(AND($E584&gt;11,Taulukko2[Kohde]=Aikataulu!D$1),"SKIP",Aikataulu!D584)</f>
        <v>0</v>
      </c>
      <c r="K584">
        <f t="shared" si="38"/>
        <v>0</v>
      </c>
      <c r="O584">
        <f>IF(AND(ROW()&gt;'Uusi auto'!E$21,ROW()&lt;AB$4),'Uusi auto'!E$7,0)</f>
        <v>0</v>
      </c>
      <c r="Q584">
        <f t="shared" si="39"/>
        <v>0</v>
      </c>
      <c r="U584">
        <f>IF(AND(ROW()&gt;'Uusi auto'!K$21,ROW()&lt;AG$4),'Uusi auto'!K$7,0)</f>
        <v>0</v>
      </c>
      <c r="W584">
        <f t="shared" si="40"/>
        <v>0</v>
      </c>
    </row>
    <row r="585" spans="3:23" x14ac:dyDescent="0.35">
      <c r="C585">
        <f>IF(AND(ROW()&gt;'Uusi auto'!E$21,ROW()&lt;'Uusi auto'!E$23),'Uusi auto'!E$7,0)</f>
        <v>0</v>
      </c>
      <c r="E585">
        <f t="shared" si="37"/>
        <v>0</v>
      </c>
      <c r="G585" cm="1">
        <f t="array" ref="G585">IF(AND($E585&gt;11,Taulukko2[Kohde]=Aikataulu!A$1),"SKIP",Aikataulu!A585)</f>
        <v>0</v>
      </c>
      <c r="H585" cm="1">
        <f t="array" ref="H585">IF(AND($E585&gt;11,Taulukko2[Matalin prioriteetti]=Aikataulu!B$1),"SKIP",Aikataulu!B585)</f>
        <v>0</v>
      </c>
      <c r="I585" cm="1">
        <f t="array" ref="I585">IF(AND($E585&gt;11,Taulukko2[Kohde]=Aikataulu!C$1),"SKIP",Aikataulu!C585)</f>
        <v>0</v>
      </c>
      <c r="J585" cm="1">
        <f t="array" ref="J585">IF(AND($E585&gt;11,Taulukko2[Kohde]=Aikataulu!D$1),"SKIP",Aikataulu!D585)</f>
        <v>0</v>
      </c>
      <c r="K585">
        <f t="shared" si="38"/>
        <v>0</v>
      </c>
      <c r="O585">
        <f>IF(AND(ROW()&gt;'Uusi auto'!E$21,ROW()&lt;AB$4),'Uusi auto'!E$7,0)</f>
        <v>0</v>
      </c>
      <c r="Q585">
        <f t="shared" si="39"/>
        <v>0</v>
      </c>
      <c r="U585">
        <f>IF(AND(ROW()&gt;'Uusi auto'!K$21,ROW()&lt;AG$4),'Uusi auto'!K$7,0)</f>
        <v>0</v>
      </c>
      <c r="W585">
        <f t="shared" si="40"/>
        <v>0</v>
      </c>
    </row>
    <row r="586" spans="3:23" x14ac:dyDescent="0.35">
      <c r="C586">
        <f>IF(AND(ROW()&gt;'Uusi auto'!E$21,ROW()&lt;'Uusi auto'!E$23),'Uusi auto'!E$7,0)</f>
        <v>0</v>
      </c>
      <c r="E586">
        <f t="shared" si="37"/>
        <v>0</v>
      </c>
      <c r="G586" cm="1">
        <f t="array" ref="G586">IF(AND($E586&gt;11,Taulukko2[Kohde]=Aikataulu!A$1),"SKIP",Aikataulu!A586)</f>
        <v>0</v>
      </c>
      <c r="H586" cm="1">
        <f t="array" ref="H586">IF(AND($E586&gt;11,Taulukko2[Matalin prioriteetti]=Aikataulu!B$1),"SKIP",Aikataulu!B586)</f>
        <v>0</v>
      </c>
      <c r="I586" cm="1">
        <f t="array" ref="I586">IF(AND($E586&gt;11,Taulukko2[Kohde]=Aikataulu!C$1),"SKIP",Aikataulu!C586)</f>
        <v>0</v>
      </c>
      <c r="J586" cm="1">
        <f t="array" ref="J586">IF(AND($E586&gt;11,Taulukko2[Kohde]=Aikataulu!D$1),"SKIP",Aikataulu!D586)</f>
        <v>0</v>
      </c>
      <c r="K586">
        <f t="shared" si="38"/>
        <v>0</v>
      </c>
      <c r="O586">
        <f>IF(AND(ROW()&gt;'Uusi auto'!E$21,ROW()&lt;AB$4),'Uusi auto'!E$7,0)</f>
        <v>0</v>
      </c>
      <c r="Q586">
        <f t="shared" si="39"/>
        <v>0</v>
      </c>
      <c r="U586">
        <f>IF(AND(ROW()&gt;'Uusi auto'!K$21,ROW()&lt;AG$4),'Uusi auto'!K$7,0)</f>
        <v>0</v>
      </c>
      <c r="W586">
        <f t="shared" si="40"/>
        <v>0</v>
      </c>
    </row>
    <row r="587" spans="3:23" x14ac:dyDescent="0.35">
      <c r="C587">
        <f>IF(AND(ROW()&gt;'Uusi auto'!E$21,ROW()&lt;'Uusi auto'!E$23),'Uusi auto'!E$7,0)</f>
        <v>0</v>
      </c>
      <c r="E587">
        <f t="shared" si="37"/>
        <v>0</v>
      </c>
      <c r="G587" cm="1">
        <f t="array" ref="G587">IF(AND($E587&gt;11,Taulukko2[Kohde]=Aikataulu!A$1),"SKIP",Aikataulu!A587)</f>
        <v>0</v>
      </c>
      <c r="H587" cm="1">
        <f t="array" ref="H587">IF(AND($E587&gt;11,Taulukko2[Matalin prioriteetti]=Aikataulu!B$1),"SKIP",Aikataulu!B587)</f>
        <v>0</v>
      </c>
      <c r="I587" cm="1">
        <f t="array" ref="I587">IF(AND($E587&gt;11,Taulukko2[Kohde]=Aikataulu!C$1),"SKIP",Aikataulu!C587)</f>
        <v>0</v>
      </c>
      <c r="J587" cm="1">
        <f t="array" ref="J587">IF(AND($E587&gt;11,Taulukko2[Kohde]=Aikataulu!D$1),"SKIP",Aikataulu!D587)</f>
        <v>0</v>
      </c>
      <c r="K587">
        <f t="shared" si="38"/>
        <v>0</v>
      </c>
      <c r="O587">
        <f>IF(AND(ROW()&gt;'Uusi auto'!E$21,ROW()&lt;AB$4),'Uusi auto'!E$7,0)</f>
        <v>0</v>
      </c>
      <c r="Q587">
        <f t="shared" si="39"/>
        <v>0</v>
      </c>
      <c r="U587">
        <f>IF(AND(ROW()&gt;'Uusi auto'!K$21,ROW()&lt;AG$4),'Uusi auto'!K$7,0)</f>
        <v>0</v>
      </c>
      <c r="W587">
        <f t="shared" si="40"/>
        <v>0</v>
      </c>
    </row>
    <row r="588" spans="3:23" x14ac:dyDescent="0.35">
      <c r="C588">
        <f>IF(AND(ROW()&gt;'Uusi auto'!E$21,ROW()&lt;'Uusi auto'!E$23),'Uusi auto'!E$7,0)</f>
        <v>0</v>
      </c>
      <c r="E588">
        <f t="shared" si="37"/>
        <v>0</v>
      </c>
      <c r="G588" cm="1">
        <f t="array" ref="G588">IF(AND($E588&gt;11,Taulukko2[Kohde]=Aikataulu!A$1),"SKIP",Aikataulu!A588)</f>
        <v>0</v>
      </c>
      <c r="H588" cm="1">
        <f t="array" ref="H588">IF(AND($E588&gt;11,Taulukko2[Matalin prioriteetti]=Aikataulu!B$1),"SKIP",Aikataulu!B588)</f>
        <v>0</v>
      </c>
      <c r="I588" cm="1">
        <f t="array" ref="I588">IF(AND($E588&gt;11,Taulukko2[Kohde]=Aikataulu!C$1),"SKIP",Aikataulu!C588)</f>
        <v>0</v>
      </c>
      <c r="J588" cm="1">
        <f t="array" ref="J588">IF(AND($E588&gt;11,Taulukko2[Kohde]=Aikataulu!D$1),"SKIP",Aikataulu!D588)</f>
        <v>0</v>
      </c>
      <c r="K588">
        <f t="shared" si="38"/>
        <v>0</v>
      </c>
      <c r="O588">
        <f>IF(AND(ROW()&gt;'Uusi auto'!E$21,ROW()&lt;AB$4),'Uusi auto'!E$7,0)</f>
        <v>0</v>
      </c>
      <c r="Q588">
        <f t="shared" si="39"/>
        <v>0</v>
      </c>
      <c r="U588">
        <f>IF(AND(ROW()&gt;'Uusi auto'!K$21,ROW()&lt;AG$4),'Uusi auto'!K$7,0)</f>
        <v>0</v>
      </c>
      <c r="W588">
        <f t="shared" si="40"/>
        <v>0</v>
      </c>
    </row>
    <row r="589" spans="3:23" x14ac:dyDescent="0.35">
      <c r="C589">
        <f>IF(AND(ROW()&gt;'Uusi auto'!E$21,ROW()&lt;'Uusi auto'!E$23),'Uusi auto'!E$7,0)</f>
        <v>0</v>
      </c>
      <c r="E589">
        <f t="shared" si="37"/>
        <v>0</v>
      </c>
      <c r="G589" cm="1">
        <f t="array" ref="G589">IF(AND($E589&gt;11,Taulukko2[Kohde]=Aikataulu!A$1),"SKIP",Aikataulu!A589)</f>
        <v>0</v>
      </c>
      <c r="H589" cm="1">
        <f t="array" ref="H589">IF(AND($E589&gt;11,Taulukko2[Matalin prioriteetti]=Aikataulu!B$1),"SKIP",Aikataulu!B589)</f>
        <v>0</v>
      </c>
      <c r="I589" cm="1">
        <f t="array" ref="I589">IF(AND($E589&gt;11,Taulukko2[Kohde]=Aikataulu!C$1),"SKIP",Aikataulu!C589)</f>
        <v>0</v>
      </c>
      <c r="J589" cm="1">
        <f t="array" ref="J589">IF(AND($E589&gt;11,Taulukko2[Kohde]=Aikataulu!D$1),"SKIP",Aikataulu!D589)</f>
        <v>0</v>
      </c>
      <c r="K589">
        <f t="shared" si="38"/>
        <v>0</v>
      </c>
      <c r="O589">
        <f>IF(AND(ROW()&gt;'Uusi auto'!E$21,ROW()&lt;AB$4),'Uusi auto'!E$7,0)</f>
        <v>0</v>
      </c>
      <c r="Q589">
        <f t="shared" si="39"/>
        <v>0</v>
      </c>
      <c r="U589">
        <f>IF(AND(ROW()&gt;'Uusi auto'!K$21,ROW()&lt;AG$4),'Uusi auto'!K$7,0)</f>
        <v>0</v>
      </c>
      <c r="W589">
        <f t="shared" si="40"/>
        <v>0</v>
      </c>
    </row>
    <row r="590" spans="3:23" x14ac:dyDescent="0.35">
      <c r="C590">
        <f>IF(AND(ROW()&gt;'Uusi auto'!E$21,ROW()&lt;'Uusi auto'!E$23),'Uusi auto'!E$7,0)</f>
        <v>0</v>
      </c>
      <c r="E590">
        <f t="shared" si="37"/>
        <v>0</v>
      </c>
      <c r="G590" cm="1">
        <f t="array" ref="G590">IF(AND($E590&gt;11,Taulukko2[Kohde]=Aikataulu!A$1),"SKIP",Aikataulu!A590)</f>
        <v>0</v>
      </c>
      <c r="H590" cm="1">
        <f t="array" ref="H590">IF(AND($E590&gt;11,Taulukko2[Matalin prioriteetti]=Aikataulu!B$1),"SKIP",Aikataulu!B590)</f>
        <v>0</v>
      </c>
      <c r="I590" cm="1">
        <f t="array" ref="I590">IF(AND($E590&gt;11,Taulukko2[Kohde]=Aikataulu!C$1),"SKIP",Aikataulu!C590)</f>
        <v>0</v>
      </c>
      <c r="J590" cm="1">
        <f t="array" ref="J590">IF(AND($E590&gt;11,Taulukko2[Kohde]=Aikataulu!D$1),"SKIP",Aikataulu!D590)</f>
        <v>0</v>
      </c>
      <c r="K590">
        <f t="shared" si="38"/>
        <v>0</v>
      </c>
      <c r="O590">
        <f>IF(AND(ROW()&gt;'Uusi auto'!E$21,ROW()&lt;AB$4),'Uusi auto'!E$7,0)</f>
        <v>0</v>
      </c>
      <c r="Q590">
        <f t="shared" si="39"/>
        <v>0</v>
      </c>
      <c r="U590">
        <f>IF(AND(ROW()&gt;'Uusi auto'!K$21,ROW()&lt;AG$4),'Uusi auto'!K$7,0)</f>
        <v>0</v>
      </c>
      <c r="W590">
        <f t="shared" si="40"/>
        <v>0</v>
      </c>
    </row>
    <row r="591" spans="3:23" x14ac:dyDescent="0.35">
      <c r="C591">
        <f>IF(AND(ROW()&gt;'Uusi auto'!E$21,ROW()&lt;'Uusi auto'!E$23),'Uusi auto'!E$7,0)</f>
        <v>0</v>
      </c>
      <c r="E591">
        <f t="shared" si="37"/>
        <v>0</v>
      </c>
      <c r="G591" cm="1">
        <f t="array" ref="G591">IF(AND($E591&gt;11,Taulukko2[Kohde]=Aikataulu!A$1),"SKIP",Aikataulu!A591)</f>
        <v>0</v>
      </c>
      <c r="H591" cm="1">
        <f t="array" ref="H591">IF(AND($E591&gt;11,Taulukko2[Matalin prioriteetti]=Aikataulu!B$1),"SKIP",Aikataulu!B591)</f>
        <v>0</v>
      </c>
      <c r="I591" cm="1">
        <f t="array" ref="I591">IF(AND($E591&gt;11,Taulukko2[Kohde]=Aikataulu!C$1),"SKIP",Aikataulu!C591)</f>
        <v>0</v>
      </c>
      <c r="J591" cm="1">
        <f t="array" ref="J591">IF(AND($E591&gt;11,Taulukko2[Kohde]=Aikataulu!D$1),"SKIP",Aikataulu!D591)</f>
        <v>0</v>
      </c>
      <c r="K591">
        <f t="shared" si="38"/>
        <v>0</v>
      </c>
      <c r="O591">
        <f>IF(AND(ROW()&gt;'Uusi auto'!E$21,ROW()&lt;AB$4),'Uusi auto'!E$7,0)</f>
        <v>0</v>
      </c>
      <c r="Q591">
        <f t="shared" si="39"/>
        <v>0</v>
      </c>
      <c r="U591">
        <f>IF(AND(ROW()&gt;'Uusi auto'!K$21,ROW()&lt;AG$4),'Uusi auto'!K$7,0)</f>
        <v>0</v>
      </c>
      <c r="W591">
        <f t="shared" si="40"/>
        <v>0</v>
      </c>
    </row>
    <row r="592" spans="3:23" x14ac:dyDescent="0.35">
      <c r="C592">
        <f>IF(AND(ROW()&gt;'Uusi auto'!E$21,ROW()&lt;'Uusi auto'!E$23),'Uusi auto'!E$7,0)</f>
        <v>0</v>
      </c>
      <c r="E592">
        <f t="shared" si="37"/>
        <v>0</v>
      </c>
      <c r="G592" cm="1">
        <f t="array" ref="G592">IF(AND($E592&gt;11,Taulukko2[Kohde]=Aikataulu!A$1),"SKIP",Aikataulu!A592)</f>
        <v>0</v>
      </c>
      <c r="H592" cm="1">
        <f t="array" ref="H592">IF(AND($E592&gt;11,Taulukko2[Matalin prioriteetti]=Aikataulu!B$1),"SKIP",Aikataulu!B592)</f>
        <v>0</v>
      </c>
      <c r="I592" cm="1">
        <f t="array" ref="I592">IF(AND($E592&gt;11,Taulukko2[Kohde]=Aikataulu!C$1),"SKIP",Aikataulu!C592)</f>
        <v>0</v>
      </c>
      <c r="J592" cm="1">
        <f t="array" ref="J592">IF(AND($E592&gt;11,Taulukko2[Kohde]=Aikataulu!D$1),"SKIP",Aikataulu!D592)</f>
        <v>0</v>
      </c>
      <c r="K592">
        <f t="shared" si="38"/>
        <v>0</v>
      </c>
      <c r="O592">
        <f>IF(AND(ROW()&gt;'Uusi auto'!E$21,ROW()&lt;AB$4),'Uusi auto'!E$7,0)</f>
        <v>0</v>
      </c>
      <c r="Q592">
        <f t="shared" si="39"/>
        <v>0</v>
      </c>
      <c r="U592">
        <f>IF(AND(ROW()&gt;'Uusi auto'!K$21,ROW()&lt;AG$4),'Uusi auto'!K$7,0)</f>
        <v>0</v>
      </c>
      <c r="W592">
        <f t="shared" si="40"/>
        <v>0</v>
      </c>
    </row>
    <row r="593" spans="3:23" x14ac:dyDescent="0.35">
      <c r="C593">
        <f>IF(AND(ROW()&gt;'Uusi auto'!E$21,ROW()&lt;'Uusi auto'!E$23),'Uusi auto'!E$7,0)</f>
        <v>0</v>
      </c>
      <c r="E593">
        <f t="shared" si="37"/>
        <v>0</v>
      </c>
      <c r="G593" cm="1">
        <f t="array" ref="G593">IF(AND($E593&gt;11,Taulukko2[Kohde]=Aikataulu!A$1),"SKIP",Aikataulu!A593)</f>
        <v>0</v>
      </c>
      <c r="H593" cm="1">
        <f t="array" ref="H593">IF(AND($E593&gt;11,Taulukko2[Matalin prioriteetti]=Aikataulu!B$1),"SKIP",Aikataulu!B593)</f>
        <v>0</v>
      </c>
      <c r="I593" cm="1">
        <f t="array" ref="I593">IF(AND($E593&gt;11,Taulukko2[Kohde]=Aikataulu!C$1),"SKIP",Aikataulu!C593)</f>
        <v>0</v>
      </c>
      <c r="J593" cm="1">
        <f t="array" ref="J593">IF(AND($E593&gt;11,Taulukko2[Kohde]=Aikataulu!D$1),"SKIP",Aikataulu!D593)</f>
        <v>0</v>
      </c>
      <c r="K593">
        <f t="shared" si="38"/>
        <v>0</v>
      </c>
      <c r="O593">
        <f>IF(AND(ROW()&gt;'Uusi auto'!E$21,ROW()&lt;AB$4),'Uusi auto'!E$7,0)</f>
        <v>0</v>
      </c>
      <c r="Q593">
        <f t="shared" si="39"/>
        <v>0</v>
      </c>
      <c r="U593">
        <f>IF(AND(ROW()&gt;'Uusi auto'!K$21,ROW()&lt;AG$4),'Uusi auto'!K$7,0)</f>
        <v>0</v>
      </c>
      <c r="W593">
        <f t="shared" si="40"/>
        <v>0</v>
      </c>
    </row>
    <row r="594" spans="3:23" x14ac:dyDescent="0.35">
      <c r="C594">
        <f>IF(AND(ROW()&gt;'Uusi auto'!E$21,ROW()&lt;'Uusi auto'!E$23),'Uusi auto'!E$7,0)</f>
        <v>0</v>
      </c>
      <c r="E594">
        <f t="shared" si="37"/>
        <v>0</v>
      </c>
      <c r="G594" cm="1">
        <f t="array" ref="G594">IF(AND($E594&gt;11,Taulukko2[Kohde]=Aikataulu!A$1),"SKIP",Aikataulu!A594)</f>
        <v>0</v>
      </c>
      <c r="H594" cm="1">
        <f t="array" ref="H594">IF(AND($E594&gt;11,Taulukko2[Matalin prioriteetti]=Aikataulu!B$1),"SKIP",Aikataulu!B594)</f>
        <v>0</v>
      </c>
      <c r="I594" cm="1">
        <f t="array" ref="I594">IF(AND($E594&gt;11,Taulukko2[Kohde]=Aikataulu!C$1),"SKIP",Aikataulu!C594)</f>
        <v>0</v>
      </c>
      <c r="J594" cm="1">
        <f t="array" ref="J594">IF(AND($E594&gt;11,Taulukko2[Kohde]=Aikataulu!D$1),"SKIP",Aikataulu!D594)</f>
        <v>0</v>
      </c>
      <c r="K594">
        <f t="shared" si="38"/>
        <v>0</v>
      </c>
      <c r="O594">
        <f>IF(AND(ROW()&gt;'Uusi auto'!E$21,ROW()&lt;AB$4),'Uusi auto'!E$7,0)</f>
        <v>0</v>
      </c>
      <c r="Q594">
        <f t="shared" si="39"/>
        <v>0</v>
      </c>
      <c r="U594">
        <f>IF(AND(ROW()&gt;'Uusi auto'!K$21,ROW()&lt;AG$4),'Uusi auto'!K$7,0)</f>
        <v>0</v>
      </c>
      <c r="W594">
        <f t="shared" si="40"/>
        <v>0</v>
      </c>
    </row>
    <row r="595" spans="3:23" x14ac:dyDescent="0.35">
      <c r="C595">
        <f>IF(AND(ROW()&gt;'Uusi auto'!E$21,ROW()&lt;'Uusi auto'!E$23),'Uusi auto'!E$7,0)</f>
        <v>0</v>
      </c>
      <c r="E595">
        <f t="shared" si="37"/>
        <v>0</v>
      </c>
      <c r="G595" cm="1">
        <f t="array" ref="G595">IF(AND($E595&gt;11,Taulukko2[Kohde]=Aikataulu!A$1),"SKIP",Aikataulu!A595)</f>
        <v>0</v>
      </c>
      <c r="H595" cm="1">
        <f t="array" ref="H595">IF(AND($E595&gt;11,Taulukko2[Matalin prioriteetti]=Aikataulu!B$1),"SKIP",Aikataulu!B595)</f>
        <v>0</v>
      </c>
      <c r="I595" cm="1">
        <f t="array" ref="I595">IF(AND($E595&gt;11,Taulukko2[Kohde]=Aikataulu!C$1),"SKIP",Aikataulu!C595)</f>
        <v>0</v>
      </c>
      <c r="J595" cm="1">
        <f t="array" ref="J595">IF(AND($E595&gt;11,Taulukko2[Kohde]=Aikataulu!D$1),"SKIP",Aikataulu!D595)</f>
        <v>0</v>
      </c>
      <c r="K595">
        <f t="shared" si="38"/>
        <v>0</v>
      </c>
      <c r="O595">
        <f>IF(AND(ROW()&gt;'Uusi auto'!E$21,ROW()&lt;AB$4),'Uusi auto'!E$7,0)</f>
        <v>0</v>
      </c>
      <c r="Q595">
        <f t="shared" si="39"/>
        <v>0</v>
      </c>
      <c r="U595">
        <f>IF(AND(ROW()&gt;'Uusi auto'!K$21,ROW()&lt;AG$4),'Uusi auto'!K$7,0)</f>
        <v>0</v>
      </c>
      <c r="W595">
        <f t="shared" si="40"/>
        <v>0</v>
      </c>
    </row>
    <row r="596" spans="3:23" x14ac:dyDescent="0.35">
      <c r="C596">
        <f>IF(AND(ROW()&gt;'Uusi auto'!E$21,ROW()&lt;'Uusi auto'!E$23),'Uusi auto'!E$7,0)</f>
        <v>0</v>
      </c>
      <c r="E596">
        <f t="shared" si="37"/>
        <v>0</v>
      </c>
      <c r="G596" cm="1">
        <f t="array" ref="G596">IF(AND($E596&gt;11,Taulukko2[Kohde]=Aikataulu!A$1),"SKIP",Aikataulu!A596)</f>
        <v>0</v>
      </c>
      <c r="H596" cm="1">
        <f t="array" ref="H596">IF(AND($E596&gt;11,Taulukko2[Matalin prioriteetti]=Aikataulu!B$1),"SKIP",Aikataulu!B596)</f>
        <v>0</v>
      </c>
      <c r="I596" cm="1">
        <f t="array" ref="I596">IF(AND($E596&gt;11,Taulukko2[Kohde]=Aikataulu!C$1),"SKIP",Aikataulu!C596)</f>
        <v>0</v>
      </c>
      <c r="J596" cm="1">
        <f t="array" ref="J596">IF(AND($E596&gt;11,Taulukko2[Kohde]=Aikataulu!D$1),"SKIP",Aikataulu!D596)</f>
        <v>0</v>
      </c>
      <c r="K596">
        <f t="shared" si="38"/>
        <v>0</v>
      </c>
      <c r="O596">
        <f>IF(AND(ROW()&gt;'Uusi auto'!E$21,ROW()&lt;AB$4),'Uusi auto'!E$7,0)</f>
        <v>0</v>
      </c>
      <c r="Q596">
        <f t="shared" si="39"/>
        <v>0</v>
      </c>
      <c r="U596">
        <f>IF(AND(ROW()&gt;'Uusi auto'!K$21,ROW()&lt;AG$4),'Uusi auto'!K$7,0)</f>
        <v>0</v>
      </c>
      <c r="W596">
        <f t="shared" si="40"/>
        <v>0</v>
      </c>
    </row>
    <row r="597" spans="3:23" x14ac:dyDescent="0.35">
      <c r="C597">
        <f>IF(AND(ROW()&gt;'Uusi auto'!E$21,ROW()&lt;'Uusi auto'!E$23),'Uusi auto'!E$7,0)</f>
        <v>0</v>
      </c>
      <c r="E597">
        <f t="shared" si="37"/>
        <v>0</v>
      </c>
      <c r="G597" cm="1">
        <f t="array" ref="G597">IF(AND($E597&gt;11,Taulukko2[Kohde]=Aikataulu!A$1),"SKIP",Aikataulu!A597)</f>
        <v>0</v>
      </c>
      <c r="H597" cm="1">
        <f t="array" ref="H597">IF(AND($E597&gt;11,Taulukko2[Matalin prioriteetti]=Aikataulu!B$1),"SKIP",Aikataulu!B597)</f>
        <v>0</v>
      </c>
      <c r="I597" cm="1">
        <f t="array" ref="I597">IF(AND($E597&gt;11,Taulukko2[Kohde]=Aikataulu!C$1),"SKIP",Aikataulu!C597)</f>
        <v>0</v>
      </c>
      <c r="J597" cm="1">
        <f t="array" ref="J597">IF(AND($E597&gt;11,Taulukko2[Kohde]=Aikataulu!D$1),"SKIP",Aikataulu!D597)</f>
        <v>0</v>
      </c>
      <c r="K597">
        <f t="shared" si="38"/>
        <v>0</v>
      </c>
      <c r="O597">
        <f>IF(AND(ROW()&gt;'Uusi auto'!E$21,ROW()&lt;AB$4),'Uusi auto'!E$7,0)</f>
        <v>0</v>
      </c>
      <c r="Q597">
        <f t="shared" si="39"/>
        <v>0</v>
      </c>
      <c r="U597">
        <f>IF(AND(ROW()&gt;'Uusi auto'!K$21,ROW()&lt;AG$4),'Uusi auto'!K$7,0)</f>
        <v>0</v>
      </c>
      <c r="W597">
        <f t="shared" si="40"/>
        <v>0</v>
      </c>
    </row>
    <row r="598" spans="3:23" x14ac:dyDescent="0.35">
      <c r="C598">
        <f>IF(AND(ROW()&gt;'Uusi auto'!E$21,ROW()&lt;'Uusi auto'!E$23),'Uusi auto'!E$7,0)</f>
        <v>0</v>
      </c>
      <c r="E598">
        <f t="shared" si="37"/>
        <v>0</v>
      </c>
      <c r="G598" cm="1">
        <f t="array" ref="G598">IF(AND($E598&gt;11,Taulukko2[Kohde]=Aikataulu!A$1),"SKIP",Aikataulu!A598)</f>
        <v>0</v>
      </c>
      <c r="H598" cm="1">
        <f t="array" ref="H598">IF(AND($E598&gt;11,Taulukko2[Matalin prioriteetti]=Aikataulu!B$1),"SKIP",Aikataulu!B598)</f>
        <v>0</v>
      </c>
      <c r="I598" cm="1">
        <f t="array" ref="I598">IF(AND($E598&gt;11,Taulukko2[Kohde]=Aikataulu!C$1),"SKIP",Aikataulu!C598)</f>
        <v>0</v>
      </c>
      <c r="J598" cm="1">
        <f t="array" ref="J598">IF(AND($E598&gt;11,Taulukko2[Kohde]=Aikataulu!D$1),"SKIP",Aikataulu!D598)</f>
        <v>0</v>
      </c>
      <c r="K598">
        <f t="shared" si="38"/>
        <v>0</v>
      </c>
      <c r="O598">
        <f>IF(AND(ROW()&gt;'Uusi auto'!E$21,ROW()&lt;AB$4),'Uusi auto'!E$7,0)</f>
        <v>0</v>
      </c>
      <c r="Q598">
        <f t="shared" si="39"/>
        <v>0</v>
      </c>
      <c r="U598">
        <f>IF(AND(ROW()&gt;'Uusi auto'!K$21,ROW()&lt;AG$4),'Uusi auto'!K$7,0)</f>
        <v>0</v>
      </c>
      <c r="W598">
        <f t="shared" si="40"/>
        <v>0</v>
      </c>
    </row>
    <row r="599" spans="3:23" x14ac:dyDescent="0.35">
      <c r="C599">
        <f>IF(AND(ROW()&gt;'Uusi auto'!E$21,ROW()&lt;'Uusi auto'!E$23),'Uusi auto'!E$7,0)</f>
        <v>0</v>
      </c>
      <c r="E599">
        <f t="shared" si="37"/>
        <v>0</v>
      </c>
      <c r="G599" cm="1">
        <f t="array" ref="G599">IF(AND($E599&gt;11,Taulukko2[Kohde]=Aikataulu!A$1),"SKIP",Aikataulu!A599)</f>
        <v>0</v>
      </c>
      <c r="H599" cm="1">
        <f t="array" ref="H599">IF(AND($E599&gt;11,Taulukko2[Matalin prioriteetti]=Aikataulu!B$1),"SKIP",Aikataulu!B599)</f>
        <v>0</v>
      </c>
      <c r="I599" cm="1">
        <f t="array" ref="I599">IF(AND($E599&gt;11,Taulukko2[Kohde]=Aikataulu!C$1),"SKIP",Aikataulu!C599)</f>
        <v>0</v>
      </c>
      <c r="J599" cm="1">
        <f t="array" ref="J599">IF(AND($E599&gt;11,Taulukko2[Kohde]=Aikataulu!D$1),"SKIP",Aikataulu!D599)</f>
        <v>0</v>
      </c>
      <c r="K599">
        <f t="shared" si="38"/>
        <v>0</v>
      </c>
      <c r="O599">
        <f>IF(AND(ROW()&gt;'Uusi auto'!E$21,ROW()&lt;AB$4),'Uusi auto'!E$7,0)</f>
        <v>0</v>
      </c>
      <c r="Q599">
        <f t="shared" si="39"/>
        <v>0</v>
      </c>
      <c r="U599">
        <f>IF(AND(ROW()&gt;'Uusi auto'!K$21,ROW()&lt;AG$4),'Uusi auto'!K$7,0)</f>
        <v>0</v>
      </c>
      <c r="W599">
        <f t="shared" si="40"/>
        <v>0</v>
      </c>
    </row>
    <row r="600" spans="3:23" x14ac:dyDescent="0.35">
      <c r="C600">
        <f>IF(AND(ROW()&gt;'Uusi auto'!E$21,ROW()&lt;'Uusi auto'!E$23),'Uusi auto'!E$7,0)</f>
        <v>0</v>
      </c>
      <c r="E600">
        <f t="shared" si="37"/>
        <v>0</v>
      </c>
      <c r="G600" cm="1">
        <f t="array" ref="G600">IF(AND($E600&gt;11,Taulukko2[Kohde]=Aikataulu!A$1),"SKIP",Aikataulu!A600)</f>
        <v>0</v>
      </c>
      <c r="H600" cm="1">
        <f t="array" ref="H600">IF(AND($E600&gt;11,Taulukko2[Matalin prioriteetti]=Aikataulu!B$1),"SKIP",Aikataulu!B600)</f>
        <v>0</v>
      </c>
      <c r="I600" cm="1">
        <f t="array" ref="I600">IF(AND($E600&gt;11,Taulukko2[Kohde]=Aikataulu!C$1),"SKIP",Aikataulu!C600)</f>
        <v>0</v>
      </c>
      <c r="J600" cm="1">
        <f t="array" ref="J600">IF(AND($E600&gt;11,Taulukko2[Kohde]=Aikataulu!D$1),"SKIP",Aikataulu!D600)</f>
        <v>0</v>
      </c>
      <c r="K600">
        <f t="shared" si="38"/>
        <v>0</v>
      </c>
      <c r="O600">
        <f>IF(AND(ROW()&gt;'Uusi auto'!E$21,ROW()&lt;AB$4),'Uusi auto'!E$7,0)</f>
        <v>0</v>
      </c>
      <c r="Q600">
        <f t="shared" si="39"/>
        <v>0</v>
      </c>
      <c r="U600">
        <f>IF(AND(ROW()&gt;'Uusi auto'!K$21,ROW()&lt;AG$4),'Uusi auto'!K$7,0)</f>
        <v>0</v>
      </c>
      <c r="W600">
        <f t="shared" si="40"/>
        <v>0</v>
      </c>
    </row>
    <row r="601" spans="3:23" x14ac:dyDescent="0.35">
      <c r="C601">
        <f>IF(AND(ROW()&gt;'Uusi auto'!E$21,ROW()&lt;'Uusi auto'!E$23),'Uusi auto'!E$7,0)</f>
        <v>0</v>
      </c>
      <c r="E601">
        <f t="shared" si="37"/>
        <v>0</v>
      </c>
      <c r="G601" cm="1">
        <f t="array" ref="G601">IF(AND($E601&gt;11,Taulukko2[Kohde]=Aikataulu!A$1),"SKIP",Aikataulu!A601)</f>
        <v>0</v>
      </c>
      <c r="H601" cm="1">
        <f t="array" ref="H601">IF(AND($E601&gt;11,Taulukko2[Matalin prioriteetti]=Aikataulu!B$1),"SKIP",Aikataulu!B601)</f>
        <v>0</v>
      </c>
      <c r="I601" cm="1">
        <f t="array" ref="I601">IF(AND($E601&gt;11,Taulukko2[Kohde]=Aikataulu!C$1),"SKIP",Aikataulu!C601)</f>
        <v>0</v>
      </c>
      <c r="J601" cm="1">
        <f t="array" ref="J601">IF(AND($E601&gt;11,Taulukko2[Kohde]=Aikataulu!D$1),"SKIP",Aikataulu!D601)</f>
        <v>0</v>
      </c>
      <c r="K601">
        <f t="shared" si="38"/>
        <v>0</v>
      </c>
      <c r="O601">
        <f>IF(AND(ROW()&gt;'Uusi auto'!E$21,ROW()&lt;AB$4),'Uusi auto'!E$7,0)</f>
        <v>0</v>
      </c>
      <c r="Q601">
        <f t="shared" si="39"/>
        <v>0</v>
      </c>
      <c r="U601">
        <f>IF(AND(ROW()&gt;'Uusi auto'!K$21,ROW()&lt;AG$4),'Uusi auto'!K$7,0)</f>
        <v>0</v>
      </c>
      <c r="W601">
        <f t="shared" si="40"/>
        <v>0</v>
      </c>
    </row>
    <row r="602" spans="3:23" x14ac:dyDescent="0.35">
      <c r="C602">
        <f>IF(AND(ROW()&gt;'Uusi auto'!E$21,ROW()&lt;'Uusi auto'!E$23),'Uusi auto'!E$7,0)</f>
        <v>0</v>
      </c>
      <c r="E602">
        <f t="shared" si="37"/>
        <v>0</v>
      </c>
      <c r="G602" cm="1">
        <f t="array" ref="G602">IF(AND($E602&gt;11,Taulukko2[Kohde]=Aikataulu!A$1),"SKIP",Aikataulu!A602)</f>
        <v>0</v>
      </c>
      <c r="H602" cm="1">
        <f t="array" ref="H602">IF(AND($E602&gt;11,Taulukko2[Matalin prioriteetti]=Aikataulu!B$1),"SKIP",Aikataulu!B602)</f>
        <v>0</v>
      </c>
      <c r="I602" cm="1">
        <f t="array" ref="I602">IF(AND($E602&gt;11,Taulukko2[Kohde]=Aikataulu!C$1),"SKIP",Aikataulu!C602)</f>
        <v>0</v>
      </c>
      <c r="J602" cm="1">
        <f t="array" ref="J602">IF(AND($E602&gt;11,Taulukko2[Kohde]=Aikataulu!D$1),"SKIP",Aikataulu!D602)</f>
        <v>0</v>
      </c>
      <c r="K602">
        <f t="shared" si="38"/>
        <v>0</v>
      </c>
      <c r="O602">
        <f>IF(AND(ROW()&gt;'Uusi auto'!E$21,ROW()&lt;AB$4),'Uusi auto'!E$7,0)</f>
        <v>0</v>
      </c>
      <c r="Q602">
        <f t="shared" si="39"/>
        <v>0</v>
      </c>
      <c r="U602">
        <f>IF(AND(ROW()&gt;'Uusi auto'!K$21,ROW()&lt;AG$4),'Uusi auto'!K$7,0)</f>
        <v>0</v>
      </c>
      <c r="W602">
        <f t="shared" si="40"/>
        <v>0</v>
      </c>
    </row>
    <row r="603" spans="3:23" x14ac:dyDescent="0.35">
      <c r="C603">
        <f>IF(AND(ROW()&gt;'Uusi auto'!E$21,ROW()&lt;'Uusi auto'!E$23),'Uusi auto'!E$7,0)</f>
        <v>0</v>
      </c>
      <c r="E603">
        <f t="shared" si="37"/>
        <v>0</v>
      </c>
      <c r="G603" cm="1">
        <f t="array" ref="G603">IF(AND($E603&gt;11,Taulukko2[Kohde]=Aikataulu!A$1),"SKIP",Aikataulu!A603)</f>
        <v>0</v>
      </c>
      <c r="H603" cm="1">
        <f t="array" ref="H603">IF(AND($E603&gt;11,Taulukko2[Matalin prioriteetti]=Aikataulu!B$1),"SKIP",Aikataulu!B603)</f>
        <v>0</v>
      </c>
      <c r="I603" cm="1">
        <f t="array" ref="I603">IF(AND($E603&gt;11,Taulukko2[Kohde]=Aikataulu!C$1),"SKIP",Aikataulu!C603)</f>
        <v>0</v>
      </c>
      <c r="J603" cm="1">
        <f t="array" ref="J603">IF(AND($E603&gt;11,Taulukko2[Kohde]=Aikataulu!D$1),"SKIP",Aikataulu!D603)</f>
        <v>0</v>
      </c>
      <c r="K603">
        <f t="shared" si="38"/>
        <v>0</v>
      </c>
      <c r="O603">
        <f>IF(AND(ROW()&gt;'Uusi auto'!E$21,ROW()&lt;AB$4),'Uusi auto'!E$7,0)</f>
        <v>0</v>
      </c>
      <c r="Q603">
        <f t="shared" si="39"/>
        <v>0</v>
      </c>
      <c r="U603">
        <f>IF(AND(ROW()&gt;'Uusi auto'!K$21,ROW()&lt;AG$4),'Uusi auto'!K$7,0)</f>
        <v>0</v>
      </c>
      <c r="W603">
        <f t="shared" si="40"/>
        <v>0</v>
      </c>
    </row>
    <row r="604" spans="3:23" x14ac:dyDescent="0.35">
      <c r="C604">
        <f>IF(AND(ROW()&gt;'Uusi auto'!E$21,ROW()&lt;'Uusi auto'!E$23),'Uusi auto'!E$7,0)</f>
        <v>0</v>
      </c>
      <c r="E604">
        <f t="shared" si="37"/>
        <v>0</v>
      </c>
      <c r="G604" cm="1">
        <f t="array" ref="G604">IF(AND($E604&gt;11,Taulukko2[Kohde]=Aikataulu!A$1),"SKIP",Aikataulu!A604)</f>
        <v>0</v>
      </c>
      <c r="H604" cm="1">
        <f t="array" ref="H604">IF(AND($E604&gt;11,Taulukko2[Matalin prioriteetti]=Aikataulu!B$1),"SKIP",Aikataulu!B604)</f>
        <v>0</v>
      </c>
      <c r="I604" cm="1">
        <f t="array" ref="I604">IF(AND($E604&gt;11,Taulukko2[Kohde]=Aikataulu!C$1),"SKIP",Aikataulu!C604)</f>
        <v>0</v>
      </c>
      <c r="J604" cm="1">
        <f t="array" ref="J604">IF(AND($E604&gt;11,Taulukko2[Kohde]=Aikataulu!D$1),"SKIP",Aikataulu!D604)</f>
        <v>0</v>
      </c>
      <c r="K604">
        <f t="shared" si="38"/>
        <v>0</v>
      </c>
      <c r="O604">
        <f>IF(AND(ROW()&gt;'Uusi auto'!E$21,ROW()&lt;AB$4),'Uusi auto'!E$7,0)</f>
        <v>0</v>
      </c>
      <c r="Q604">
        <f t="shared" si="39"/>
        <v>0</v>
      </c>
      <c r="U604">
        <f>IF(AND(ROW()&gt;'Uusi auto'!K$21,ROW()&lt;AG$4),'Uusi auto'!K$7,0)</f>
        <v>0</v>
      </c>
      <c r="W604">
        <f t="shared" si="40"/>
        <v>0</v>
      </c>
    </row>
    <row r="605" spans="3:23" x14ac:dyDescent="0.35">
      <c r="C605">
        <f>IF(AND(ROW()&gt;'Uusi auto'!E$21,ROW()&lt;'Uusi auto'!E$23),'Uusi auto'!E$7,0)</f>
        <v>0</v>
      </c>
      <c r="E605">
        <f t="shared" si="37"/>
        <v>0</v>
      </c>
      <c r="G605" cm="1">
        <f t="array" ref="G605">IF(AND($E605&gt;11,Taulukko2[Kohde]=Aikataulu!A$1),"SKIP",Aikataulu!A605)</f>
        <v>0</v>
      </c>
      <c r="H605" cm="1">
        <f t="array" ref="H605">IF(AND($E605&gt;11,Taulukko2[Matalin prioriteetti]=Aikataulu!B$1),"SKIP",Aikataulu!B605)</f>
        <v>0</v>
      </c>
      <c r="I605" cm="1">
        <f t="array" ref="I605">IF(AND($E605&gt;11,Taulukko2[Kohde]=Aikataulu!C$1),"SKIP",Aikataulu!C605)</f>
        <v>0</v>
      </c>
      <c r="J605" cm="1">
        <f t="array" ref="J605">IF(AND($E605&gt;11,Taulukko2[Kohde]=Aikataulu!D$1),"SKIP",Aikataulu!D605)</f>
        <v>0</v>
      </c>
      <c r="K605">
        <f t="shared" si="38"/>
        <v>0</v>
      </c>
      <c r="O605">
        <f>IF(AND(ROW()&gt;'Uusi auto'!E$21,ROW()&lt;AB$4),'Uusi auto'!E$7,0)</f>
        <v>0</v>
      </c>
      <c r="Q605">
        <f t="shared" si="39"/>
        <v>0</v>
      </c>
      <c r="U605">
        <f>IF(AND(ROW()&gt;'Uusi auto'!K$21,ROW()&lt;AG$4),'Uusi auto'!K$7,0)</f>
        <v>0</v>
      </c>
      <c r="W605">
        <f t="shared" si="40"/>
        <v>0</v>
      </c>
    </row>
    <row r="606" spans="3:23" x14ac:dyDescent="0.35">
      <c r="C606">
        <f>IF(AND(ROW()&gt;'Uusi auto'!E$21,ROW()&lt;'Uusi auto'!E$23),'Uusi auto'!E$7,0)</f>
        <v>0</v>
      </c>
      <c r="E606">
        <f t="shared" si="37"/>
        <v>0</v>
      </c>
      <c r="G606" cm="1">
        <f t="array" ref="G606">IF(AND($E606&gt;11,Taulukko2[Kohde]=Aikataulu!A$1),"SKIP",Aikataulu!A606)</f>
        <v>0</v>
      </c>
      <c r="H606" cm="1">
        <f t="array" ref="H606">IF(AND($E606&gt;11,Taulukko2[Matalin prioriteetti]=Aikataulu!B$1),"SKIP",Aikataulu!B606)</f>
        <v>0</v>
      </c>
      <c r="I606" cm="1">
        <f t="array" ref="I606">IF(AND($E606&gt;11,Taulukko2[Kohde]=Aikataulu!C$1),"SKIP",Aikataulu!C606)</f>
        <v>0</v>
      </c>
      <c r="J606" cm="1">
        <f t="array" ref="J606">IF(AND($E606&gt;11,Taulukko2[Kohde]=Aikataulu!D$1),"SKIP",Aikataulu!D606)</f>
        <v>0</v>
      </c>
      <c r="K606">
        <f t="shared" si="38"/>
        <v>0</v>
      </c>
      <c r="O606">
        <f>IF(AND(ROW()&gt;'Uusi auto'!E$21,ROW()&lt;AB$4),'Uusi auto'!E$7,0)</f>
        <v>0</v>
      </c>
      <c r="Q606">
        <f t="shared" si="39"/>
        <v>0</v>
      </c>
      <c r="U606">
        <f>IF(AND(ROW()&gt;'Uusi auto'!K$21,ROW()&lt;AG$4),'Uusi auto'!K$7,0)</f>
        <v>0</v>
      </c>
      <c r="W606">
        <f t="shared" si="40"/>
        <v>0</v>
      </c>
    </row>
    <row r="607" spans="3:23" x14ac:dyDescent="0.35">
      <c r="C607">
        <f>IF(AND(ROW()&gt;'Uusi auto'!E$21,ROW()&lt;'Uusi auto'!E$23),'Uusi auto'!E$7,0)</f>
        <v>0</v>
      </c>
      <c r="E607">
        <f t="shared" si="37"/>
        <v>0</v>
      </c>
      <c r="G607" cm="1">
        <f t="array" ref="G607">IF(AND($E607&gt;11,Taulukko2[Kohde]=Aikataulu!A$1),"SKIP",Aikataulu!A607)</f>
        <v>0</v>
      </c>
      <c r="H607" cm="1">
        <f t="array" ref="H607">IF(AND($E607&gt;11,Taulukko2[Matalin prioriteetti]=Aikataulu!B$1),"SKIP",Aikataulu!B607)</f>
        <v>0</v>
      </c>
      <c r="I607" cm="1">
        <f t="array" ref="I607">IF(AND($E607&gt;11,Taulukko2[Kohde]=Aikataulu!C$1),"SKIP",Aikataulu!C607)</f>
        <v>0</v>
      </c>
      <c r="J607" cm="1">
        <f t="array" ref="J607">IF(AND($E607&gt;11,Taulukko2[Kohde]=Aikataulu!D$1),"SKIP",Aikataulu!D607)</f>
        <v>0</v>
      </c>
      <c r="K607">
        <f t="shared" si="38"/>
        <v>0</v>
      </c>
      <c r="O607">
        <f>IF(AND(ROW()&gt;'Uusi auto'!E$21,ROW()&lt;AB$4),'Uusi auto'!E$7,0)</f>
        <v>0</v>
      </c>
      <c r="Q607">
        <f t="shared" si="39"/>
        <v>0</v>
      </c>
      <c r="U607">
        <f>IF(AND(ROW()&gt;'Uusi auto'!K$21,ROW()&lt;AG$4),'Uusi auto'!K$7,0)</f>
        <v>0</v>
      </c>
      <c r="W607">
        <f t="shared" si="40"/>
        <v>0</v>
      </c>
    </row>
    <row r="608" spans="3:23" x14ac:dyDescent="0.35">
      <c r="C608">
        <f>IF(AND(ROW()&gt;'Uusi auto'!E$21,ROW()&lt;'Uusi auto'!E$23),'Uusi auto'!E$7,0)</f>
        <v>0</v>
      </c>
      <c r="E608">
        <f t="shared" si="37"/>
        <v>0</v>
      </c>
      <c r="G608" cm="1">
        <f t="array" ref="G608">IF(AND($E608&gt;11,Taulukko2[Kohde]=Aikataulu!A$1),"SKIP",Aikataulu!A608)</f>
        <v>0</v>
      </c>
      <c r="H608" cm="1">
        <f t="array" ref="H608">IF(AND($E608&gt;11,Taulukko2[Matalin prioriteetti]=Aikataulu!B$1),"SKIP",Aikataulu!B608)</f>
        <v>0</v>
      </c>
      <c r="I608" cm="1">
        <f t="array" ref="I608">IF(AND($E608&gt;11,Taulukko2[Kohde]=Aikataulu!C$1),"SKIP",Aikataulu!C608)</f>
        <v>0</v>
      </c>
      <c r="J608" cm="1">
        <f t="array" ref="J608">IF(AND($E608&gt;11,Taulukko2[Kohde]=Aikataulu!D$1),"SKIP",Aikataulu!D608)</f>
        <v>0</v>
      </c>
      <c r="K608">
        <f t="shared" si="38"/>
        <v>0</v>
      </c>
      <c r="O608">
        <f>IF(AND(ROW()&gt;'Uusi auto'!E$21,ROW()&lt;AB$4),'Uusi auto'!E$7,0)</f>
        <v>0</v>
      </c>
      <c r="Q608">
        <f t="shared" si="39"/>
        <v>0</v>
      </c>
      <c r="U608">
        <f>IF(AND(ROW()&gt;'Uusi auto'!K$21,ROW()&lt;AG$4),'Uusi auto'!K$7,0)</f>
        <v>0</v>
      </c>
      <c r="W608">
        <f t="shared" si="40"/>
        <v>0</v>
      </c>
    </row>
    <row r="609" spans="3:23" x14ac:dyDescent="0.35">
      <c r="C609">
        <f>IF(AND(ROW()&gt;'Uusi auto'!E$21,ROW()&lt;'Uusi auto'!E$23),'Uusi auto'!E$7,0)</f>
        <v>0</v>
      </c>
      <c r="E609">
        <f t="shared" si="37"/>
        <v>0</v>
      </c>
      <c r="G609" cm="1">
        <f t="array" ref="G609">IF(AND($E609&gt;11,Taulukko2[Kohde]=Aikataulu!A$1),"SKIP",Aikataulu!A609)</f>
        <v>0</v>
      </c>
      <c r="H609" cm="1">
        <f t="array" ref="H609">IF(AND($E609&gt;11,Taulukko2[Matalin prioriteetti]=Aikataulu!B$1),"SKIP",Aikataulu!B609)</f>
        <v>0</v>
      </c>
      <c r="I609" cm="1">
        <f t="array" ref="I609">IF(AND($E609&gt;11,Taulukko2[Kohde]=Aikataulu!C$1),"SKIP",Aikataulu!C609)</f>
        <v>0</v>
      </c>
      <c r="J609" cm="1">
        <f t="array" ref="J609">IF(AND($E609&gt;11,Taulukko2[Kohde]=Aikataulu!D$1),"SKIP",Aikataulu!D609)</f>
        <v>0</v>
      </c>
      <c r="K609">
        <f t="shared" si="38"/>
        <v>0</v>
      </c>
      <c r="O609">
        <f>IF(AND(ROW()&gt;'Uusi auto'!E$21,ROW()&lt;AB$4),'Uusi auto'!E$7,0)</f>
        <v>0</v>
      </c>
      <c r="Q609">
        <f t="shared" si="39"/>
        <v>0</v>
      </c>
      <c r="U609">
        <f>IF(AND(ROW()&gt;'Uusi auto'!K$21,ROW()&lt;AG$4),'Uusi auto'!K$7,0)</f>
        <v>0</v>
      </c>
      <c r="W609">
        <f t="shared" si="40"/>
        <v>0</v>
      </c>
    </row>
    <row r="610" spans="3:23" x14ac:dyDescent="0.35">
      <c r="C610">
        <f>IF(AND(ROW()&gt;'Uusi auto'!E$21,ROW()&lt;'Uusi auto'!E$23),'Uusi auto'!E$7,0)</f>
        <v>0</v>
      </c>
      <c r="E610">
        <f t="shared" si="37"/>
        <v>0</v>
      </c>
      <c r="G610" cm="1">
        <f t="array" ref="G610">IF(AND($E610&gt;11,Taulukko2[Kohde]=Aikataulu!A$1),"SKIP",Aikataulu!A610)</f>
        <v>0</v>
      </c>
      <c r="H610" cm="1">
        <f t="array" ref="H610">IF(AND($E610&gt;11,Taulukko2[Matalin prioriteetti]=Aikataulu!B$1),"SKIP",Aikataulu!B610)</f>
        <v>0</v>
      </c>
      <c r="I610" cm="1">
        <f t="array" ref="I610">IF(AND($E610&gt;11,Taulukko2[Kohde]=Aikataulu!C$1),"SKIP",Aikataulu!C610)</f>
        <v>0</v>
      </c>
      <c r="J610" cm="1">
        <f t="array" ref="J610">IF(AND($E610&gt;11,Taulukko2[Kohde]=Aikataulu!D$1),"SKIP",Aikataulu!D610)</f>
        <v>0</v>
      </c>
      <c r="K610">
        <f t="shared" si="38"/>
        <v>0</v>
      </c>
      <c r="O610">
        <f>IF(AND(ROW()&gt;'Uusi auto'!E$21,ROW()&lt;AB$4),'Uusi auto'!E$7,0)</f>
        <v>0</v>
      </c>
      <c r="Q610">
        <f t="shared" si="39"/>
        <v>0</v>
      </c>
      <c r="U610">
        <f>IF(AND(ROW()&gt;'Uusi auto'!K$21,ROW()&lt;AG$4),'Uusi auto'!K$7,0)</f>
        <v>0</v>
      </c>
      <c r="W610">
        <f t="shared" si="40"/>
        <v>0</v>
      </c>
    </row>
    <row r="611" spans="3:23" x14ac:dyDescent="0.35">
      <c r="C611">
        <f>IF(AND(ROW()&gt;'Uusi auto'!E$21,ROW()&lt;'Uusi auto'!E$23),'Uusi auto'!E$7,0)</f>
        <v>0</v>
      </c>
      <c r="E611">
        <f t="shared" si="37"/>
        <v>0</v>
      </c>
      <c r="G611" cm="1">
        <f t="array" ref="G611">IF(AND($E611&gt;11,Taulukko2[Kohde]=Aikataulu!A$1),"SKIP",Aikataulu!A611)</f>
        <v>0</v>
      </c>
      <c r="H611" cm="1">
        <f t="array" ref="H611">IF(AND($E611&gt;11,Taulukko2[Matalin prioriteetti]=Aikataulu!B$1),"SKIP",Aikataulu!B611)</f>
        <v>0</v>
      </c>
      <c r="I611" cm="1">
        <f t="array" ref="I611">IF(AND($E611&gt;11,Taulukko2[Kohde]=Aikataulu!C$1),"SKIP",Aikataulu!C611)</f>
        <v>0</v>
      </c>
      <c r="J611" cm="1">
        <f t="array" ref="J611">IF(AND($E611&gt;11,Taulukko2[Kohde]=Aikataulu!D$1),"SKIP",Aikataulu!D611)</f>
        <v>0</v>
      </c>
      <c r="K611">
        <f t="shared" si="38"/>
        <v>0</v>
      </c>
      <c r="O611">
        <f>IF(AND(ROW()&gt;'Uusi auto'!E$21,ROW()&lt;AB$4),'Uusi auto'!E$7,0)</f>
        <v>0</v>
      </c>
      <c r="Q611">
        <f t="shared" si="39"/>
        <v>0</v>
      </c>
      <c r="U611">
        <f>IF(AND(ROW()&gt;'Uusi auto'!K$21,ROW()&lt;AG$4),'Uusi auto'!K$7,0)</f>
        <v>0</v>
      </c>
      <c r="W611">
        <f t="shared" si="40"/>
        <v>0</v>
      </c>
    </row>
    <row r="612" spans="3:23" x14ac:dyDescent="0.35">
      <c r="C612">
        <f>IF(AND(ROW()&gt;'Uusi auto'!E$21,ROW()&lt;'Uusi auto'!E$23),'Uusi auto'!E$7,0)</f>
        <v>0</v>
      </c>
      <c r="E612">
        <f t="shared" si="37"/>
        <v>0</v>
      </c>
      <c r="G612" cm="1">
        <f t="array" ref="G612">IF(AND($E612&gt;11,Taulukko2[Kohde]=Aikataulu!A$1),"SKIP",Aikataulu!A612)</f>
        <v>0</v>
      </c>
      <c r="H612" cm="1">
        <f t="array" ref="H612">IF(AND($E612&gt;11,Taulukko2[Matalin prioriteetti]=Aikataulu!B$1),"SKIP",Aikataulu!B612)</f>
        <v>0</v>
      </c>
      <c r="I612" cm="1">
        <f t="array" ref="I612">IF(AND($E612&gt;11,Taulukko2[Kohde]=Aikataulu!C$1),"SKIP",Aikataulu!C612)</f>
        <v>0</v>
      </c>
      <c r="J612" cm="1">
        <f t="array" ref="J612">IF(AND($E612&gt;11,Taulukko2[Kohde]=Aikataulu!D$1),"SKIP",Aikataulu!D612)</f>
        <v>0</v>
      </c>
      <c r="K612">
        <f t="shared" si="38"/>
        <v>0</v>
      </c>
      <c r="O612">
        <f>IF(AND(ROW()&gt;'Uusi auto'!E$21,ROW()&lt;AB$4),'Uusi auto'!E$7,0)</f>
        <v>0</v>
      </c>
      <c r="Q612">
        <f t="shared" si="39"/>
        <v>0</v>
      </c>
      <c r="U612">
        <f>IF(AND(ROW()&gt;'Uusi auto'!K$21,ROW()&lt;AG$4),'Uusi auto'!K$7,0)</f>
        <v>0</v>
      </c>
      <c r="W612">
        <f t="shared" si="40"/>
        <v>0</v>
      </c>
    </row>
    <row r="613" spans="3:23" x14ac:dyDescent="0.35">
      <c r="C613">
        <f>IF(AND(ROW()&gt;'Uusi auto'!E$21,ROW()&lt;'Uusi auto'!E$23),'Uusi auto'!E$7,0)</f>
        <v>0</v>
      </c>
      <c r="E613">
        <f t="shared" si="37"/>
        <v>0</v>
      </c>
      <c r="G613" cm="1">
        <f t="array" ref="G613">IF(AND($E613&gt;11,Taulukko2[Kohde]=Aikataulu!A$1),"SKIP",Aikataulu!A613)</f>
        <v>0</v>
      </c>
      <c r="H613" cm="1">
        <f t="array" ref="H613">IF(AND($E613&gt;11,Taulukko2[Matalin prioriteetti]=Aikataulu!B$1),"SKIP",Aikataulu!B613)</f>
        <v>0</v>
      </c>
      <c r="I613" cm="1">
        <f t="array" ref="I613">IF(AND($E613&gt;11,Taulukko2[Kohde]=Aikataulu!C$1),"SKIP",Aikataulu!C613)</f>
        <v>0</v>
      </c>
      <c r="J613" cm="1">
        <f t="array" ref="J613">IF(AND($E613&gt;11,Taulukko2[Kohde]=Aikataulu!D$1),"SKIP",Aikataulu!D613)</f>
        <v>0</v>
      </c>
      <c r="K613">
        <f t="shared" si="38"/>
        <v>0</v>
      </c>
      <c r="O613">
        <f>IF(AND(ROW()&gt;'Uusi auto'!E$21,ROW()&lt;AB$4),'Uusi auto'!E$7,0)</f>
        <v>0</v>
      </c>
      <c r="Q613">
        <f t="shared" si="39"/>
        <v>0</v>
      </c>
      <c r="U613">
        <f>IF(AND(ROW()&gt;'Uusi auto'!K$21,ROW()&lt;AG$4),'Uusi auto'!K$7,0)</f>
        <v>0</v>
      </c>
      <c r="W613">
        <f t="shared" si="40"/>
        <v>0</v>
      </c>
    </row>
    <row r="614" spans="3:23" x14ac:dyDescent="0.35">
      <c r="C614">
        <f>IF(AND(ROW()&gt;'Uusi auto'!E$21,ROW()&lt;'Uusi auto'!E$23),'Uusi auto'!E$7,0)</f>
        <v>0</v>
      </c>
      <c r="E614">
        <f t="shared" si="37"/>
        <v>0</v>
      </c>
      <c r="G614" cm="1">
        <f t="array" ref="G614">IF(AND($E614&gt;11,Taulukko2[Kohde]=Aikataulu!A$1),"SKIP",Aikataulu!A614)</f>
        <v>0</v>
      </c>
      <c r="H614" cm="1">
        <f t="array" ref="H614">IF(AND($E614&gt;11,Taulukko2[Matalin prioriteetti]=Aikataulu!B$1),"SKIP",Aikataulu!B614)</f>
        <v>0</v>
      </c>
      <c r="I614" cm="1">
        <f t="array" ref="I614">IF(AND($E614&gt;11,Taulukko2[Kohde]=Aikataulu!C$1),"SKIP",Aikataulu!C614)</f>
        <v>0</v>
      </c>
      <c r="J614" cm="1">
        <f t="array" ref="J614">IF(AND($E614&gt;11,Taulukko2[Kohde]=Aikataulu!D$1),"SKIP",Aikataulu!D614)</f>
        <v>0</v>
      </c>
      <c r="K614">
        <f t="shared" si="38"/>
        <v>0</v>
      </c>
      <c r="O614">
        <f>IF(AND(ROW()&gt;'Uusi auto'!E$21,ROW()&lt;AB$4),'Uusi auto'!E$7,0)</f>
        <v>0</v>
      </c>
      <c r="Q614">
        <f t="shared" si="39"/>
        <v>0</v>
      </c>
      <c r="U614">
        <f>IF(AND(ROW()&gt;'Uusi auto'!K$21,ROW()&lt;AG$4),'Uusi auto'!K$7,0)</f>
        <v>0</v>
      </c>
      <c r="W614">
        <f t="shared" si="40"/>
        <v>0</v>
      </c>
    </row>
    <row r="615" spans="3:23" x14ac:dyDescent="0.35">
      <c r="C615">
        <f>IF(AND(ROW()&gt;'Uusi auto'!E$21,ROW()&lt;'Uusi auto'!E$23),'Uusi auto'!E$7,0)</f>
        <v>0</v>
      </c>
      <c r="E615">
        <f t="shared" si="37"/>
        <v>0</v>
      </c>
      <c r="G615" cm="1">
        <f t="array" ref="G615">IF(AND($E615&gt;11,Taulukko2[Kohde]=Aikataulu!A$1),"SKIP",Aikataulu!A615)</f>
        <v>0</v>
      </c>
      <c r="H615" cm="1">
        <f t="array" ref="H615">IF(AND($E615&gt;11,Taulukko2[Matalin prioriteetti]=Aikataulu!B$1),"SKIP",Aikataulu!B615)</f>
        <v>0</v>
      </c>
      <c r="I615" cm="1">
        <f t="array" ref="I615">IF(AND($E615&gt;11,Taulukko2[Kohde]=Aikataulu!C$1),"SKIP",Aikataulu!C615)</f>
        <v>0</v>
      </c>
      <c r="J615" cm="1">
        <f t="array" ref="J615">IF(AND($E615&gt;11,Taulukko2[Kohde]=Aikataulu!D$1),"SKIP",Aikataulu!D615)</f>
        <v>0</v>
      </c>
      <c r="K615">
        <f t="shared" si="38"/>
        <v>0</v>
      </c>
      <c r="O615">
        <f>IF(AND(ROW()&gt;'Uusi auto'!E$21,ROW()&lt;AB$4),'Uusi auto'!E$7,0)</f>
        <v>0</v>
      </c>
      <c r="Q615">
        <f t="shared" si="39"/>
        <v>0</v>
      </c>
      <c r="U615">
        <f>IF(AND(ROW()&gt;'Uusi auto'!K$21,ROW()&lt;AG$4),'Uusi auto'!K$7,0)</f>
        <v>0</v>
      </c>
      <c r="W615">
        <f t="shared" si="40"/>
        <v>0</v>
      </c>
    </row>
    <row r="616" spans="3:23" x14ac:dyDescent="0.35">
      <c r="C616">
        <f>IF(AND(ROW()&gt;'Uusi auto'!E$21,ROW()&lt;'Uusi auto'!E$23),'Uusi auto'!E$7,0)</f>
        <v>0</v>
      </c>
      <c r="E616">
        <f t="shared" si="37"/>
        <v>0</v>
      </c>
      <c r="G616" cm="1">
        <f t="array" ref="G616">IF(AND($E616&gt;11,Taulukko2[Kohde]=Aikataulu!A$1),"SKIP",Aikataulu!A616)</f>
        <v>0</v>
      </c>
      <c r="H616" cm="1">
        <f t="array" ref="H616">IF(AND($E616&gt;11,Taulukko2[Matalin prioriteetti]=Aikataulu!B$1),"SKIP",Aikataulu!B616)</f>
        <v>0</v>
      </c>
      <c r="I616" cm="1">
        <f t="array" ref="I616">IF(AND($E616&gt;11,Taulukko2[Kohde]=Aikataulu!C$1),"SKIP",Aikataulu!C616)</f>
        <v>0</v>
      </c>
      <c r="J616" cm="1">
        <f t="array" ref="J616">IF(AND($E616&gt;11,Taulukko2[Kohde]=Aikataulu!D$1),"SKIP",Aikataulu!D616)</f>
        <v>0</v>
      </c>
      <c r="K616">
        <f t="shared" si="38"/>
        <v>0</v>
      </c>
      <c r="O616">
        <f>IF(AND(ROW()&gt;'Uusi auto'!E$21,ROW()&lt;AB$4),'Uusi auto'!E$7,0)</f>
        <v>0</v>
      </c>
      <c r="Q616">
        <f t="shared" si="39"/>
        <v>0</v>
      </c>
      <c r="U616">
        <f>IF(AND(ROW()&gt;'Uusi auto'!K$21,ROW()&lt;AG$4),'Uusi auto'!K$7,0)</f>
        <v>0</v>
      </c>
      <c r="W616">
        <f t="shared" si="40"/>
        <v>0</v>
      </c>
    </row>
    <row r="617" spans="3:23" x14ac:dyDescent="0.35">
      <c r="C617">
        <f>IF(AND(ROW()&gt;'Uusi auto'!E$21,ROW()&lt;'Uusi auto'!E$23),'Uusi auto'!E$7,0)</f>
        <v>0</v>
      </c>
      <c r="E617">
        <f t="shared" si="37"/>
        <v>0</v>
      </c>
      <c r="G617" cm="1">
        <f t="array" ref="G617">IF(AND($E617&gt;11,Taulukko2[Kohde]=Aikataulu!A$1),"SKIP",Aikataulu!A617)</f>
        <v>0</v>
      </c>
      <c r="H617" cm="1">
        <f t="array" ref="H617">IF(AND($E617&gt;11,Taulukko2[Matalin prioriteetti]=Aikataulu!B$1),"SKIP",Aikataulu!B617)</f>
        <v>0</v>
      </c>
      <c r="I617" cm="1">
        <f t="array" ref="I617">IF(AND($E617&gt;11,Taulukko2[Kohde]=Aikataulu!C$1),"SKIP",Aikataulu!C617)</f>
        <v>0</v>
      </c>
      <c r="J617" cm="1">
        <f t="array" ref="J617">IF(AND($E617&gt;11,Taulukko2[Kohde]=Aikataulu!D$1),"SKIP",Aikataulu!D617)</f>
        <v>0</v>
      </c>
      <c r="K617">
        <f t="shared" si="38"/>
        <v>0</v>
      </c>
      <c r="O617">
        <f>IF(AND(ROW()&gt;'Uusi auto'!E$21,ROW()&lt;AB$4),'Uusi auto'!E$7,0)</f>
        <v>0</v>
      </c>
      <c r="Q617">
        <f t="shared" si="39"/>
        <v>0</v>
      </c>
      <c r="U617">
        <f>IF(AND(ROW()&gt;'Uusi auto'!K$21,ROW()&lt;AG$4),'Uusi auto'!K$7,0)</f>
        <v>0</v>
      </c>
      <c r="W617">
        <f t="shared" si="40"/>
        <v>0</v>
      </c>
    </row>
    <row r="618" spans="3:23" x14ac:dyDescent="0.35">
      <c r="C618">
        <f>IF(AND(ROW()&gt;'Uusi auto'!E$21,ROW()&lt;'Uusi auto'!E$23),'Uusi auto'!E$7,0)</f>
        <v>0</v>
      </c>
      <c r="E618">
        <f t="shared" si="37"/>
        <v>0</v>
      </c>
      <c r="G618" cm="1">
        <f t="array" ref="G618">IF(AND($E618&gt;11,Taulukko2[Kohde]=Aikataulu!A$1),"SKIP",Aikataulu!A618)</f>
        <v>0</v>
      </c>
      <c r="H618" cm="1">
        <f t="array" ref="H618">IF(AND($E618&gt;11,Taulukko2[Matalin prioriteetti]=Aikataulu!B$1),"SKIP",Aikataulu!B618)</f>
        <v>0</v>
      </c>
      <c r="I618" cm="1">
        <f t="array" ref="I618">IF(AND($E618&gt;11,Taulukko2[Kohde]=Aikataulu!C$1),"SKIP",Aikataulu!C618)</f>
        <v>0</v>
      </c>
      <c r="J618" cm="1">
        <f t="array" ref="J618">IF(AND($E618&gt;11,Taulukko2[Kohde]=Aikataulu!D$1),"SKIP",Aikataulu!D618)</f>
        <v>0</v>
      </c>
      <c r="K618">
        <f t="shared" si="38"/>
        <v>0</v>
      </c>
      <c r="O618">
        <f>IF(AND(ROW()&gt;'Uusi auto'!E$21,ROW()&lt;AB$4),'Uusi auto'!E$7,0)</f>
        <v>0</v>
      </c>
      <c r="Q618">
        <f t="shared" si="39"/>
        <v>0</v>
      </c>
      <c r="U618">
        <f>IF(AND(ROW()&gt;'Uusi auto'!K$21,ROW()&lt;AG$4),'Uusi auto'!K$7,0)</f>
        <v>0</v>
      </c>
      <c r="W618">
        <f t="shared" si="40"/>
        <v>0</v>
      </c>
    </row>
    <row r="619" spans="3:23" x14ac:dyDescent="0.35">
      <c r="C619">
        <f>IF(AND(ROW()&gt;'Uusi auto'!E$21,ROW()&lt;'Uusi auto'!E$23),'Uusi auto'!E$7,0)</f>
        <v>0</v>
      </c>
      <c r="E619">
        <f t="shared" si="37"/>
        <v>0</v>
      </c>
      <c r="G619" cm="1">
        <f t="array" ref="G619">IF(AND($E619&gt;11,Taulukko2[Kohde]=Aikataulu!A$1),"SKIP",Aikataulu!A619)</f>
        <v>0</v>
      </c>
      <c r="H619" cm="1">
        <f t="array" ref="H619">IF(AND($E619&gt;11,Taulukko2[Matalin prioriteetti]=Aikataulu!B$1),"SKIP",Aikataulu!B619)</f>
        <v>0</v>
      </c>
      <c r="I619" cm="1">
        <f t="array" ref="I619">IF(AND($E619&gt;11,Taulukko2[Kohde]=Aikataulu!C$1),"SKIP",Aikataulu!C619)</f>
        <v>0</v>
      </c>
      <c r="J619" cm="1">
        <f t="array" ref="J619">IF(AND($E619&gt;11,Taulukko2[Kohde]=Aikataulu!D$1),"SKIP",Aikataulu!D619)</f>
        <v>0</v>
      </c>
      <c r="K619">
        <f t="shared" si="38"/>
        <v>0</v>
      </c>
      <c r="O619">
        <f>IF(AND(ROW()&gt;'Uusi auto'!E$21,ROW()&lt;AB$4),'Uusi auto'!E$7,0)</f>
        <v>0</v>
      </c>
      <c r="Q619">
        <f t="shared" si="39"/>
        <v>0</v>
      </c>
      <c r="U619">
        <f>IF(AND(ROW()&gt;'Uusi auto'!K$21,ROW()&lt;AG$4),'Uusi auto'!K$7,0)</f>
        <v>0</v>
      </c>
      <c r="W619">
        <f t="shared" si="40"/>
        <v>0</v>
      </c>
    </row>
    <row r="620" spans="3:23" x14ac:dyDescent="0.35">
      <c r="C620">
        <f>IF(AND(ROW()&gt;'Uusi auto'!E$21,ROW()&lt;'Uusi auto'!E$23),'Uusi auto'!E$7,0)</f>
        <v>0</v>
      </c>
      <c r="E620">
        <f t="shared" si="37"/>
        <v>0</v>
      </c>
      <c r="G620" cm="1">
        <f t="array" ref="G620">IF(AND($E620&gt;11,Taulukko2[Kohde]=Aikataulu!A$1),"SKIP",Aikataulu!A620)</f>
        <v>0</v>
      </c>
      <c r="H620" cm="1">
        <f t="array" ref="H620">IF(AND($E620&gt;11,Taulukko2[Matalin prioriteetti]=Aikataulu!B$1),"SKIP",Aikataulu!B620)</f>
        <v>0</v>
      </c>
      <c r="I620" cm="1">
        <f t="array" ref="I620">IF(AND($E620&gt;11,Taulukko2[Kohde]=Aikataulu!C$1),"SKIP",Aikataulu!C620)</f>
        <v>0</v>
      </c>
      <c r="J620" cm="1">
        <f t="array" ref="J620">IF(AND($E620&gt;11,Taulukko2[Kohde]=Aikataulu!D$1),"SKIP",Aikataulu!D620)</f>
        <v>0</v>
      </c>
      <c r="K620">
        <f t="shared" si="38"/>
        <v>0</v>
      </c>
      <c r="O620">
        <f>IF(AND(ROW()&gt;'Uusi auto'!E$21,ROW()&lt;AB$4),'Uusi auto'!E$7,0)</f>
        <v>0</v>
      </c>
      <c r="Q620">
        <f t="shared" si="39"/>
        <v>0</v>
      </c>
      <c r="U620">
        <f>IF(AND(ROW()&gt;'Uusi auto'!K$21,ROW()&lt;AG$4),'Uusi auto'!K$7,0)</f>
        <v>0</v>
      </c>
      <c r="W620">
        <f t="shared" si="40"/>
        <v>0</v>
      </c>
    </row>
    <row r="621" spans="3:23" x14ac:dyDescent="0.35">
      <c r="C621">
        <f>IF(AND(ROW()&gt;'Uusi auto'!E$21,ROW()&lt;'Uusi auto'!E$23),'Uusi auto'!E$7,0)</f>
        <v>0</v>
      </c>
      <c r="E621">
        <f t="shared" si="37"/>
        <v>0</v>
      </c>
      <c r="G621" cm="1">
        <f t="array" ref="G621">IF(AND($E621&gt;11,Taulukko2[Kohde]=Aikataulu!A$1),"SKIP",Aikataulu!A621)</f>
        <v>0</v>
      </c>
      <c r="H621" cm="1">
        <f t="array" ref="H621">IF(AND($E621&gt;11,Taulukko2[Matalin prioriteetti]=Aikataulu!B$1),"SKIP",Aikataulu!B621)</f>
        <v>0</v>
      </c>
      <c r="I621" cm="1">
        <f t="array" ref="I621">IF(AND($E621&gt;11,Taulukko2[Kohde]=Aikataulu!C$1),"SKIP",Aikataulu!C621)</f>
        <v>0</v>
      </c>
      <c r="J621" cm="1">
        <f t="array" ref="J621">IF(AND($E621&gt;11,Taulukko2[Kohde]=Aikataulu!D$1),"SKIP",Aikataulu!D621)</f>
        <v>0</v>
      </c>
      <c r="K621">
        <f t="shared" si="38"/>
        <v>0</v>
      </c>
      <c r="O621">
        <f>IF(AND(ROW()&gt;'Uusi auto'!E$21,ROW()&lt;AB$4),'Uusi auto'!E$7,0)</f>
        <v>0</v>
      </c>
      <c r="Q621">
        <f t="shared" si="39"/>
        <v>0</v>
      </c>
      <c r="U621">
        <f>IF(AND(ROW()&gt;'Uusi auto'!K$21,ROW()&lt;AG$4),'Uusi auto'!K$7,0)</f>
        <v>0</v>
      </c>
      <c r="W621">
        <f t="shared" si="40"/>
        <v>0</v>
      </c>
    </row>
    <row r="622" spans="3:23" x14ac:dyDescent="0.35">
      <c r="C622">
        <f>IF(AND(ROW()&gt;'Uusi auto'!E$21,ROW()&lt;'Uusi auto'!E$23),'Uusi auto'!E$7,0)</f>
        <v>0</v>
      </c>
      <c r="E622">
        <f t="shared" si="37"/>
        <v>0</v>
      </c>
      <c r="G622" cm="1">
        <f t="array" ref="G622">IF(AND($E622&gt;11,Taulukko2[Kohde]=Aikataulu!A$1),"SKIP",Aikataulu!A622)</f>
        <v>0</v>
      </c>
      <c r="H622" cm="1">
        <f t="array" ref="H622">IF(AND($E622&gt;11,Taulukko2[Matalin prioriteetti]=Aikataulu!B$1),"SKIP",Aikataulu!B622)</f>
        <v>0</v>
      </c>
      <c r="I622" cm="1">
        <f t="array" ref="I622">IF(AND($E622&gt;11,Taulukko2[Kohde]=Aikataulu!C$1),"SKIP",Aikataulu!C622)</f>
        <v>0</v>
      </c>
      <c r="J622" cm="1">
        <f t="array" ref="J622">IF(AND($E622&gt;11,Taulukko2[Kohde]=Aikataulu!D$1),"SKIP",Aikataulu!D622)</f>
        <v>0</v>
      </c>
      <c r="K622">
        <f t="shared" si="38"/>
        <v>0</v>
      </c>
      <c r="O622">
        <f>IF(AND(ROW()&gt;'Uusi auto'!E$21,ROW()&lt;AB$4),'Uusi auto'!E$7,0)</f>
        <v>0</v>
      </c>
      <c r="Q622">
        <f t="shared" si="39"/>
        <v>0</v>
      </c>
      <c r="U622">
        <f>IF(AND(ROW()&gt;'Uusi auto'!K$21,ROW()&lt;AG$4),'Uusi auto'!K$7,0)</f>
        <v>0</v>
      </c>
      <c r="W622">
        <f t="shared" si="40"/>
        <v>0</v>
      </c>
    </row>
    <row r="623" spans="3:23" x14ac:dyDescent="0.35">
      <c r="C623">
        <f>IF(AND(ROW()&gt;'Uusi auto'!E$21,ROW()&lt;'Uusi auto'!E$23),'Uusi auto'!E$7,0)</f>
        <v>0</v>
      </c>
      <c r="E623">
        <f t="shared" si="37"/>
        <v>0</v>
      </c>
      <c r="G623" cm="1">
        <f t="array" ref="G623">IF(AND($E623&gt;11,Taulukko2[Kohde]=Aikataulu!A$1),"SKIP",Aikataulu!A623)</f>
        <v>0</v>
      </c>
      <c r="H623" cm="1">
        <f t="array" ref="H623">IF(AND($E623&gt;11,Taulukko2[Matalin prioriteetti]=Aikataulu!B$1),"SKIP",Aikataulu!B623)</f>
        <v>0</v>
      </c>
      <c r="I623" cm="1">
        <f t="array" ref="I623">IF(AND($E623&gt;11,Taulukko2[Kohde]=Aikataulu!C$1),"SKIP",Aikataulu!C623)</f>
        <v>0</v>
      </c>
      <c r="J623" cm="1">
        <f t="array" ref="J623">IF(AND($E623&gt;11,Taulukko2[Kohde]=Aikataulu!D$1),"SKIP",Aikataulu!D623)</f>
        <v>0</v>
      </c>
      <c r="K623">
        <f t="shared" si="38"/>
        <v>0</v>
      </c>
      <c r="O623">
        <f>IF(AND(ROW()&gt;'Uusi auto'!E$21,ROW()&lt;AB$4),'Uusi auto'!E$7,0)</f>
        <v>0</v>
      </c>
      <c r="Q623">
        <f t="shared" si="39"/>
        <v>0</v>
      </c>
      <c r="U623">
        <f>IF(AND(ROW()&gt;'Uusi auto'!K$21,ROW()&lt;AG$4),'Uusi auto'!K$7,0)</f>
        <v>0</v>
      </c>
      <c r="W623">
        <f t="shared" si="40"/>
        <v>0</v>
      </c>
    </row>
    <row r="624" spans="3:23" x14ac:dyDescent="0.35">
      <c r="C624">
        <f>IF(AND(ROW()&gt;'Uusi auto'!E$21,ROW()&lt;'Uusi auto'!E$23),'Uusi auto'!E$7,0)</f>
        <v>0</v>
      </c>
      <c r="E624">
        <f t="shared" si="37"/>
        <v>0</v>
      </c>
      <c r="G624" cm="1">
        <f t="array" ref="G624">IF(AND($E624&gt;11,Taulukko2[Kohde]=Aikataulu!A$1),"SKIP",Aikataulu!A624)</f>
        <v>0</v>
      </c>
      <c r="H624" cm="1">
        <f t="array" ref="H624">IF(AND($E624&gt;11,Taulukko2[Matalin prioriteetti]=Aikataulu!B$1),"SKIP",Aikataulu!B624)</f>
        <v>0</v>
      </c>
      <c r="I624" cm="1">
        <f t="array" ref="I624">IF(AND($E624&gt;11,Taulukko2[Kohde]=Aikataulu!C$1),"SKIP",Aikataulu!C624)</f>
        <v>0</v>
      </c>
      <c r="J624" cm="1">
        <f t="array" ref="J624">IF(AND($E624&gt;11,Taulukko2[Kohde]=Aikataulu!D$1),"SKIP",Aikataulu!D624)</f>
        <v>0</v>
      </c>
      <c r="K624">
        <f t="shared" si="38"/>
        <v>0</v>
      </c>
      <c r="O624">
        <f>IF(AND(ROW()&gt;'Uusi auto'!E$21,ROW()&lt;AB$4),'Uusi auto'!E$7,0)</f>
        <v>0</v>
      </c>
      <c r="Q624">
        <f t="shared" si="39"/>
        <v>0</v>
      </c>
      <c r="U624">
        <f>IF(AND(ROW()&gt;'Uusi auto'!K$21,ROW()&lt;AG$4),'Uusi auto'!K$7,0)</f>
        <v>0</v>
      </c>
      <c r="W624">
        <f t="shared" si="40"/>
        <v>0</v>
      </c>
    </row>
    <row r="625" spans="3:23" x14ac:dyDescent="0.35">
      <c r="C625">
        <f>IF(AND(ROW()&gt;'Uusi auto'!E$21,ROW()&lt;'Uusi auto'!E$23),'Uusi auto'!E$7,0)</f>
        <v>0</v>
      </c>
      <c r="E625">
        <f t="shared" si="37"/>
        <v>0</v>
      </c>
      <c r="G625" cm="1">
        <f t="array" ref="G625">IF(AND($E625&gt;11,Taulukko2[Kohde]=Aikataulu!A$1),"SKIP",Aikataulu!A625)</f>
        <v>0</v>
      </c>
      <c r="H625" cm="1">
        <f t="array" ref="H625">IF(AND($E625&gt;11,Taulukko2[Matalin prioriteetti]=Aikataulu!B$1),"SKIP",Aikataulu!B625)</f>
        <v>0</v>
      </c>
      <c r="I625" cm="1">
        <f t="array" ref="I625">IF(AND($E625&gt;11,Taulukko2[Kohde]=Aikataulu!C$1),"SKIP",Aikataulu!C625)</f>
        <v>0</v>
      </c>
      <c r="J625" cm="1">
        <f t="array" ref="J625">IF(AND($E625&gt;11,Taulukko2[Kohde]=Aikataulu!D$1),"SKIP",Aikataulu!D625)</f>
        <v>0</v>
      </c>
      <c r="K625">
        <f t="shared" si="38"/>
        <v>0</v>
      </c>
      <c r="O625">
        <f>IF(AND(ROW()&gt;'Uusi auto'!E$21,ROW()&lt;AB$4),'Uusi auto'!E$7,0)</f>
        <v>0</v>
      </c>
      <c r="Q625">
        <f t="shared" si="39"/>
        <v>0</v>
      </c>
      <c r="U625">
        <f>IF(AND(ROW()&gt;'Uusi auto'!K$21,ROW()&lt;AG$4),'Uusi auto'!K$7,0)</f>
        <v>0</v>
      </c>
      <c r="W625">
        <f t="shared" si="40"/>
        <v>0</v>
      </c>
    </row>
    <row r="626" spans="3:23" x14ac:dyDescent="0.35">
      <c r="C626">
        <f>IF(AND(ROW()&gt;'Uusi auto'!E$21,ROW()&lt;'Uusi auto'!E$23),'Uusi auto'!E$7,0)</f>
        <v>0</v>
      </c>
      <c r="E626">
        <f t="shared" si="37"/>
        <v>0</v>
      </c>
      <c r="G626" cm="1">
        <f t="array" ref="G626">IF(AND($E626&gt;11,Taulukko2[Kohde]=Aikataulu!A$1),"SKIP",Aikataulu!A626)</f>
        <v>0</v>
      </c>
      <c r="H626" cm="1">
        <f t="array" ref="H626">IF(AND($E626&gt;11,Taulukko2[Matalin prioriteetti]=Aikataulu!B$1),"SKIP",Aikataulu!B626)</f>
        <v>0</v>
      </c>
      <c r="I626" cm="1">
        <f t="array" ref="I626">IF(AND($E626&gt;11,Taulukko2[Kohde]=Aikataulu!C$1),"SKIP",Aikataulu!C626)</f>
        <v>0</v>
      </c>
      <c r="J626" cm="1">
        <f t="array" ref="J626">IF(AND($E626&gt;11,Taulukko2[Kohde]=Aikataulu!D$1),"SKIP",Aikataulu!D626)</f>
        <v>0</v>
      </c>
      <c r="K626">
        <f t="shared" si="38"/>
        <v>0</v>
      </c>
      <c r="O626">
        <f>IF(AND(ROW()&gt;'Uusi auto'!E$21,ROW()&lt;AB$4),'Uusi auto'!E$7,0)</f>
        <v>0</v>
      </c>
      <c r="Q626">
        <f t="shared" si="39"/>
        <v>0</v>
      </c>
      <c r="U626">
        <f>IF(AND(ROW()&gt;'Uusi auto'!K$21,ROW()&lt;AG$4),'Uusi auto'!K$7,0)</f>
        <v>0</v>
      </c>
      <c r="W626">
        <f t="shared" si="40"/>
        <v>0</v>
      </c>
    </row>
    <row r="627" spans="3:23" x14ac:dyDescent="0.35">
      <c r="C627">
        <f>IF(AND(ROW()&gt;'Uusi auto'!E$21,ROW()&lt;'Uusi auto'!E$23),'Uusi auto'!E$7,0)</f>
        <v>0</v>
      </c>
      <c r="E627">
        <f t="shared" si="37"/>
        <v>0</v>
      </c>
      <c r="G627" cm="1">
        <f t="array" ref="G627">IF(AND($E627&gt;11,Taulukko2[Kohde]=Aikataulu!A$1),"SKIP",Aikataulu!A627)</f>
        <v>0</v>
      </c>
      <c r="H627" cm="1">
        <f t="array" ref="H627">IF(AND($E627&gt;11,Taulukko2[Matalin prioriteetti]=Aikataulu!B$1),"SKIP",Aikataulu!B627)</f>
        <v>0</v>
      </c>
      <c r="I627" cm="1">
        <f t="array" ref="I627">IF(AND($E627&gt;11,Taulukko2[Kohde]=Aikataulu!C$1),"SKIP",Aikataulu!C627)</f>
        <v>0</v>
      </c>
      <c r="J627" cm="1">
        <f t="array" ref="J627">IF(AND($E627&gt;11,Taulukko2[Kohde]=Aikataulu!D$1),"SKIP",Aikataulu!D627)</f>
        <v>0</v>
      </c>
      <c r="K627">
        <f t="shared" si="38"/>
        <v>0</v>
      </c>
      <c r="O627">
        <f>IF(AND(ROW()&gt;'Uusi auto'!E$21,ROW()&lt;AB$4),'Uusi auto'!E$7,0)</f>
        <v>0</v>
      </c>
      <c r="Q627">
        <f t="shared" si="39"/>
        <v>0</v>
      </c>
      <c r="U627">
        <f>IF(AND(ROW()&gt;'Uusi auto'!K$21,ROW()&lt;AG$4),'Uusi auto'!K$7,0)</f>
        <v>0</v>
      </c>
      <c r="W627">
        <f t="shared" si="40"/>
        <v>0</v>
      </c>
    </row>
    <row r="628" spans="3:23" x14ac:dyDescent="0.35">
      <c r="C628">
        <f>IF(AND(ROW()&gt;'Uusi auto'!E$21,ROW()&lt;'Uusi auto'!E$23),'Uusi auto'!E$7,0)</f>
        <v>0</v>
      </c>
      <c r="E628">
        <f t="shared" si="37"/>
        <v>0</v>
      </c>
      <c r="G628" cm="1">
        <f t="array" ref="G628">IF(AND($E628&gt;11,Taulukko2[Kohde]=Aikataulu!A$1),"SKIP",Aikataulu!A628)</f>
        <v>0</v>
      </c>
      <c r="H628" cm="1">
        <f t="array" ref="H628">IF(AND($E628&gt;11,Taulukko2[Matalin prioriteetti]=Aikataulu!B$1),"SKIP",Aikataulu!B628)</f>
        <v>0</v>
      </c>
      <c r="I628" cm="1">
        <f t="array" ref="I628">IF(AND($E628&gt;11,Taulukko2[Kohde]=Aikataulu!C$1),"SKIP",Aikataulu!C628)</f>
        <v>0</v>
      </c>
      <c r="J628" cm="1">
        <f t="array" ref="J628">IF(AND($E628&gt;11,Taulukko2[Kohde]=Aikataulu!D$1),"SKIP",Aikataulu!D628)</f>
        <v>0</v>
      </c>
      <c r="K628">
        <f t="shared" si="38"/>
        <v>0</v>
      </c>
      <c r="O628">
        <f>IF(AND(ROW()&gt;'Uusi auto'!E$21,ROW()&lt;AB$4),'Uusi auto'!E$7,0)</f>
        <v>0</v>
      </c>
      <c r="Q628">
        <f t="shared" si="39"/>
        <v>0</v>
      </c>
      <c r="U628">
        <f>IF(AND(ROW()&gt;'Uusi auto'!K$21,ROW()&lt;AG$4),'Uusi auto'!K$7,0)</f>
        <v>0</v>
      </c>
      <c r="W628">
        <f t="shared" si="40"/>
        <v>0</v>
      </c>
    </row>
    <row r="629" spans="3:23" x14ac:dyDescent="0.35">
      <c r="C629">
        <f>IF(AND(ROW()&gt;'Uusi auto'!E$21,ROW()&lt;'Uusi auto'!E$23),'Uusi auto'!E$7,0)</f>
        <v>0</v>
      </c>
      <c r="E629">
        <f t="shared" si="37"/>
        <v>0</v>
      </c>
      <c r="G629" cm="1">
        <f t="array" ref="G629">IF(AND($E629&gt;11,Taulukko2[Kohde]=Aikataulu!A$1),"SKIP",Aikataulu!A629)</f>
        <v>0</v>
      </c>
      <c r="H629" cm="1">
        <f t="array" ref="H629">IF(AND($E629&gt;11,Taulukko2[Matalin prioriteetti]=Aikataulu!B$1),"SKIP",Aikataulu!B629)</f>
        <v>0</v>
      </c>
      <c r="I629" cm="1">
        <f t="array" ref="I629">IF(AND($E629&gt;11,Taulukko2[Kohde]=Aikataulu!C$1),"SKIP",Aikataulu!C629)</f>
        <v>0</v>
      </c>
      <c r="J629" cm="1">
        <f t="array" ref="J629">IF(AND($E629&gt;11,Taulukko2[Kohde]=Aikataulu!D$1),"SKIP",Aikataulu!D629)</f>
        <v>0</v>
      </c>
      <c r="K629">
        <f t="shared" si="38"/>
        <v>0</v>
      </c>
      <c r="O629">
        <f>IF(AND(ROW()&gt;'Uusi auto'!E$21,ROW()&lt;AB$4),'Uusi auto'!E$7,0)</f>
        <v>0</v>
      </c>
      <c r="Q629">
        <f t="shared" si="39"/>
        <v>0</v>
      </c>
      <c r="U629">
        <f>IF(AND(ROW()&gt;'Uusi auto'!K$21,ROW()&lt;AG$4),'Uusi auto'!K$7,0)</f>
        <v>0</v>
      </c>
      <c r="W629">
        <f t="shared" si="40"/>
        <v>0</v>
      </c>
    </row>
    <row r="630" spans="3:23" x14ac:dyDescent="0.35">
      <c r="C630">
        <f>IF(AND(ROW()&gt;'Uusi auto'!E$21,ROW()&lt;'Uusi auto'!E$23),'Uusi auto'!E$7,0)</f>
        <v>0</v>
      </c>
      <c r="E630">
        <f t="shared" si="37"/>
        <v>0</v>
      </c>
      <c r="G630" cm="1">
        <f t="array" ref="G630">IF(AND($E630&gt;11,Taulukko2[Kohde]=Aikataulu!A$1),"SKIP",Aikataulu!A630)</f>
        <v>0</v>
      </c>
      <c r="H630" cm="1">
        <f t="array" ref="H630">IF(AND($E630&gt;11,Taulukko2[Matalin prioriteetti]=Aikataulu!B$1),"SKIP",Aikataulu!B630)</f>
        <v>0</v>
      </c>
      <c r="I630" cm="1">
        <f t="array" ref="I630">IF(AND($E630&gt;11,Taulukko2[Kohde]=Aikataulu!C$1),"SKIP",Aikataulu!C630)</f>
        <v>0</v>
      </c>
      <c r="J630" cm="1">
        <f t="array" ref="J630">IF(AND($E630&gt;11,Taulukko2[Kohde]=Aikataulu!D$1),"SKIP",Aikataulu!D630)</f>
        <v>0</v>
      </c>
      <c r="K630">
        <f t="shared" si="38"/>
        <v>0</v>
      </c>
      <c r="O630">
        <f>IF(AND(ROW()&gt;'Uusi auto'!E$21,ROW()&lt;AB$4),'Uusi auto'!E$7,0)</f>
        <v>0</v>
      </c>
      <c r="Q630">
        <f t="shared" si="39"/>
        <v>0</v>
      </c>
      <c r="U630">
        <f>IF(AND(ROW()&gt;'Uusi auto'!K$21,ROW()&lt;AG$4),'Uusi auto'!K$7,0)</f>
        <v>0</v>
      </c>
      <c r="W630">
        <f t="shared" si="40"/>
        <v>0</v>
      </c>
    </row>
    <row r="631" spans="3:23" x14ac:dyDescent="0.35">
      <c r="C631">
        <f>IF(AND(ROW()&gt;'Uusi auto'!E$21,ROW()&lt;'Uusi auto'!E$23),'Uusi auto'!E$7,0)</f>
        <v>0</v>
      </c>
      <c r="E631">
        <f t="shared" si="37"/>
        <v>0</v>
      </c>
      <c r="G631" cm="1">
        <f t="array" ref="G631">IF(AND($E631&gt;11,Taulukko2[Kohde]=Aikataulu!A$1),"SKIP",Aikataulu!A631)</f>
        <v>0</v>
      </c>
      <c r="H631" cm="1">
        <f t="array" ref="H631">IF(AND($E631&gt;11,Taulukko2[Matalin prioriteetti]=Aikataulu!B$1),"SKIP",Aikataulu!B631)</f>
        <v>0</v>
      </c>
      <c r="I631" cm="1">
        <f t="array" ref="I631">IF(AND($E631&gt;11,Taulukko2[Kohde]=Aikataulu!C$1),"SKIP",Aikataulu!C631)</f>
        <v>0</v>
      </c>
      <c r="J631" cm="1">
        <f t="array" ref="J631">IF(AND($E631&gt;11,Taulukko2[Kohde]=Aikataulu!D$1),"SKIP",Aikataulu!D631)</f>
        <v>0</v>
      </c>
      <c r="K631">
        <f t="shared" si="38"/>
        <v>0</v>
      </c>
      <c r="O631">
        <f>IF(AND(ROW()&gt;'Uusi auto'!E$21,ROW()&lt;AB$4),'Uusi auto'!E$7,0)</f>
        <v>0</v>
      </c>
      <c r="Q631">
        <f t="shared" si="39"/>
        <v>0</v>
      </c>
      <c r="U631">
        <f>IF(AND(ROW()&gt;'Uusi auto'!K$21,ROW()&lt;AG$4),'Uusi auto'!K$7,0)</f>
        <v>0</v>
      </c>
      <c r="W631">
        <f t="shared" si="40"/>
        <v>0</v>
      </c>
    </row>
    <row r="632" spans="3:23" x14ac:dyDescent="0.35">
      <c r="C632">
        <f>IF(AND(ROW()&gt;'Uusi auto'!E$21,ROW()&lt;'Uusi auto'!E$23),'Uusi auto'!E$7,0)</f>
        <v>0</v>
      </c>
      <c r="E632">
        <f t="shared" si="37"/>
        <v>0</v>
      </c>
      <c r="G632" cm="1">
        <f t="array" ref="G632">IF(AND($E632&gt;11,Taulukko2[Kohde]=Aikataulu!A$1),"SKIP",Aikataulu!A632)</f>
        <v>0</v>
      </c>
      <c r="H632" cm="1">
        <f t="array" ref="H632">IF(AND($E632&gt;11,Taulukko2[Matalin prioriteetti]=Aikataulu!B$1),"SKIP",Aikataulu!B632)</f>
        <v>0</v>
      </c>
      <c r="I632" cm="1">
        <f t="array" ref="I632">IF(AND($E632&gt;11,Taulukko2[Kohde]=Aikataulu!C$1),"SKIP",Aikataulu!C632)</f>
        <v>0</v>
      </c>
      <c r="J632" cm="1">
        <f t="array" ref="J632">IF(AND($E632&gt;11,Taulukko2[Kohde]=Aikataulu!D$1),"SKIP",Aikataulu!D632)</f>
        <v>0</v>
      </c>
      <c r="K632">
        <f t="shared" si="38"/>
        <v>0</v>
      </c>
      <c r="O632">
        <f>IF(AND(ROW()&gt;'Uusi auto'!E$21,ROW()&lt;AB$4),'Uusi auto'!E$7,0)</f>
        <v>0</v>
      </c>
      <c r="Q632">
        <f t="shared" si="39"/>
        <v>0</v>
      </c>
      <c r="U632">
        <f>IF(AND(ROW()&gt;'Uusi auto'!K$21,ROW()&lt;AG$4),'Uusi auto'!K$7,0)</f>
        <v>0</v>
      </c>
      <c r="W632">
        <f t="shared" si="40"/>
        <v>0</v>
      </c>
    </row>
    <row r="633" spans="3:23" x14ac:dyDescent="0.35">
      <c r="C633">
        <f>IF(AND(ROW()&gt;'Uusi auto'!E$21,ROW()&lt;'Uusi auto'!E$23),'Uusi auto'!E$7,0)</f>
        <v>0</v>
      </c>
      <c r="E633">
        <f t="shared" si="37"/>
        <v>0</v>
      </c>
      <c r="G633" cm="1">
        <f t="array" ref="G633">IF(AND($E633&gt;11,Taulukko2[Kohde]=Aikataulu!A$1),"SKIP",Aikataulu!A633)</f>
        <v>0</v>
      </c>
      <c r="H633" cm="1">
        <f t="array" ref="H633">IF(AND($E633&gt;11,Taulukko2[Matalin prioriteetti]=Aikataulu!B$1),"SKIP",Aikataulu!B633)</f>
        <v>0</v>
      </c>
      <c r="I633" cm="1">
        <f t="array" ref="I633">IF(AND($E633&gt;11,Taulukko2[Kohde]=Aikataulu!C$1),"SKIP",Aikataulu!C633)</f>
        <v>0</v>
      </c>
      <c r="J633" cm="1">
        <f t="array" ref="J633">IF(AND($E633&gt;11,Taulukko2[Kohde]=Aikataulu!D$1),"SKIP",Aikataulu!D633)</f>
        <v>0</v>
      </c>
      <c r="K633">
        <f t="shared" si="38"/>
        <v>0</v>
      </c>
      <c r="O633">
        <f>IF(AND(ROW()&gt;'Uusi auto'!E$21,ROW()&lt;AB$4),'Uusi auto'!E$7,0)</f>
        <v>0</v>
      </c>
      <c r="Q633">
        <f t="shared" si="39"/>
        <v>0</v>
      </c>
      <c r="U633">
        <f>IF(AND(ROW()&gt;'Uusi auto'!K$21,ROW()&lt;AG$4),'Uusi auto'!K$7,0)</f>
        <v>0</v>
      </c>
      <c r="W633">
        <f t="shared" si="40"/>
        <v>0</v>
      </c>
    </row>
    <row r="634" spans="3:23" x14ac:dyDescent="0.35">
      <c r="C634">
        <f>IF(AND(ROW()&gt;'Uusi auto'!E$21,ROW()&lt;'Uusi auto'!E$23),'Uusi auto'!E$7,0)</f>
        <v>0</v>
      </c>
      <c r="E634">
        <f t="shared" si="37"/>
        <v>0</v>
      </c>
      <c r="G634" cm="1">
        <f t="array" ref="G634">IF(AND($E634&gt;11,Taulukko2[Kohde]=Aikataulu!A$1),"SKIP",Aikataulu!A634)</f>
        <v>0</v>
      </c>
      <c r="H634" cm="1">
        <f t="array" ref="H634">IF(AND($E634&gt;11,Taulukko2[Matalin prioriteetti]=Aikataulu!B$1),"SKIP",Aikataulu!B634)</f>
        <v>0</v>
      </c>
      <c r="I634" cm="1">
        <f t="array" ref="I634">IF(AND($E634&gt;11,Taulukko2[Kohde]=Aikataulu!C$1),"SKIP",Aikataulu!C634)</f>
        <v>0</v>
      </c>
      <c r="J634" cm="1">
        <f t="array" ref="J634">IF(AND($E634&gt;11,Taulukko2[Kohde]=Aikataulu!D$1),"SKIP",Aikataulu!D634)</f>
        <v>0</v>
      </c>
      <c r="K634">
        <f t="shared" si="38"/>
        <v>0</v>
      </c>
      <c r="O634">
        <f>IF(AND(ROW()&gt;'Uusi auto'!E$21,ROW()&lt;AB$4),'Uusi auto'!E$7,0)</f>
        <v>0</v>
      </c>
      <c r="Q634">
        <f t="shared" si="39"/>
        <v>0</v>
      </c>
      <c r="U634">
        <f>IF(AND(ROW()&gt;'Uusi auto'!K$21,ROW()&lt;AG$4),'Uusi auto'!K$7,0)</f>
        <v>0</v>
      </c>
      <c r="W634">
        <f t="shared" si="40"/>
        <v>0</v>
      </c>
    </row>
    <row r="635" spans="3:23" x14ac:dyDescent="0.35">
      <c r="C635">
        <f>IF(AND(ROW()&gt;'Uusi auto'!E$21,ROW()&lt;'Uusi auto'!E$23),'Uusi auto'!E$7,0)</f>
        <v>0</v>
      </c>
      <c r="E635">
        <f t="shared" si="37"/>
        <v>0</v>
      </c>
      <c r="G635" cm="1">
        <f t="array" ref="G635">IF(AND($E635&gt;11,Taulukko2[Kohde]=Aikataulu!A$1),"SKIP",Aikataulu!A635)</f>
        <v>0</v>
      </c>
      <c r="H635" cm="1">
        <f t="array" ref="H635">IF(AND($E635&gt;11,Taulukko2[Matalin prioriteetti]=Aikataulu!B$1),"SKIP",Aikataulu!B635)</f>
        <v>0</v>
      </c>
      <c r="I635" cm="1">
        <f t="array" ref="I635">IF(AND($E635&gt;11,Taulukko2[Kohde]=Aikataulu!C$1),"SKIP",Aikataulu!C635)</f>
        <v>0</v>
      </c>
      <c r="J635" cm="1">
        <f t="array" ref="J635">IF(AND($E635&gt;11,Taulukko2[Kohde]=Aikataulu!D$1),"SKIP",Aikataulu!D635)</f>
        <v>0</v>
      </c>
      <c r="K635">
        <f t="shared" si="38"/>
        <v>0</v>
      </c>
      <c r="O635">
        <f>IF(AND(ROW()&gt;'Uusi auto'!E$21,ROW()&lt;AB$4),'Uusi auto'!E$7,0)</f>
        <v>0</v>
      </c>
      <c r="Q635">
        <f t="shared" si="39"/>
        <v>0</v>
      </c>
      <c r="U635">
        <f>IF(AND(ROW()&gt;'Uusi auto'!K$21,ROW()&lt;AG$4),'Uusi auto'!K$7,0)</f>
        <v>0</v>
      </c>
      <c r="W635">
        <f t="shared" si="40"/>
        <v>0</v>
      </c>
    </row>
    <row r="636" spans="3:23" x14ac:dyDescent="0.35">
      <c r="C636">
        <f>IF(AND(ROW()&gt;'Uusi auto'!E$21,ROW()&lt;'Uusi auto'!E$23),'Uusi auto'!E$7,0)</f>
        <v>0</v>
      </c>
      <c r="E636">
        <f t="shared" si="37"/>
        <v>0</v>
      </c>
      <c r="G636" cm="1">
        <f t="array" ref="G636">IF(AND($E636&gt;11,Taulukko2[Kohde]=Aikataulu!A$1),"SKIP",Aikataulu!A636)</f>
        <v>0</v>
      </c>
      <c r="H636" cm="1">
        <f t="array" ref="H636">IF(AND($E636&gt;11,Taulukko2[Matalin prioriteetti]=Aikataulu!B$1),"SKIP",Aikataulu!B636)</f>
        <v>0</v>
      </c>
      <c r="I636" cm="1">
        <f t="array" ref="I636">IF(AND($E636&gt;11,Taulukko2[Kohde]=Aikataulu!C$1),"SKIP",Aikataulu!C636)</f>
        <v>0</v>
      </c>
      <c r="J636" cm="1">
        <f t="array" ref="J636">IF(AND($E636&gt;11,Taulukko2[Kohde]=Aikataulu!D$1),"SKIP",Aikataulu!D636)</f>
        <v>0</v>
      </c>
      <c r="K636">
        <f t="shared" si="38"/>
        <v>0</v>
      </c>
      <c r="O636">
        <f>IF(AND(ROW()&gt;'Uusi auto'!E$21,ROW()&lt;AB$4),'Uusi auto'!E$7,0)</f>
        <v>0</v>
      </c>
      <c r="Q636">
        <f t="shared" si="39"/>
        <v>0</v>
      </c>
      <c r="U636">
        <f>IF(AND(ROW()&gt;'Uusi auto'!K$21,ROW()&lt;AG$4),'Uusi auto'!K$7,0)</f>
        <v>0</v>
      </c>
      <c r="W636">
        <f t="shared" si="40"/>
        <v>0</v>
      </c>
    </row>
    <row r="637" spans="3:23" x14ac:dyDescent="0.35">
      <c r="C637">
        <f>IF(AND(ROW()&gt;'Uusi auto'!E$21,ROW()&lt;'Uusi auto'!E$23),'Uusi auto'!E$7,0)</f>
        <v>0</v>
      </c>
      <c r="E637">
        <f t="shared" si="37"/>
        <v>0</v>
      </c>
      <c r="G637" cm="1">
        <f t="array" ref="G637">IF(AND($E637&gt;11,Taulukko2[Kohde]=Aikataulu!A$1),"SKIP",Aikataulu!A637)</f>
        <v>0</v>
      </c>
      <c r="H637" cm="1">
        <f t="array" ref="H637">IF(AND($E637&gt;11,Taulukko2[Matalin prioriteetti]=Aikataulu!B$1),"SKIP",Aikataulu!B637)</f>
        <v>0</v>
      </c>
      <c r="I637" cm="1">
        <f t="array" ref="I637">IF(AND($E637&gt;11,Taulukko2[Kohde]=Aikataulu!C$1),"SKIP",Aikataulu!C637)</f>
        <v>0</v>
      </c>
      <c r="J637" cm="1">
        <f t="array" ref="J637">IF(AND($E637&gt;11,Taulukko2[Kohde]=Aikataulu!D$1),"SKIP",Aikataulu!D637)</f>
        <v>0</v>
      </c>
      <c r="K637">
        <f t="shared" si="38"/>
        <v>0</v>
      </c>
      <c r="O637">
        <f>IF(AND(ROW()&gt;'Uusi auto'!E$21,ROW()&lt;AB$4),'Uusi auto'!E$7,0)</f>
        <v>0</v>
      </c>
      <c r="Q637">
        <f t="shared" si="39"/>
        <v>0</v>
      </c>
      <c r="U637">
        <f>IF(AND(ROW()&gt;'Uusi auto'!K$21,ROW()&lt;AG$4),'Uusi auto'!K$7,0)</f>
        <v>0</v>
      </c>
      <c r="W637">
        <f t="shared" si="40"/>
        <v>0</v>
      </c>
    </row>
    <row r="638" spans="3:23" x14ac:dyDescent="0.35">
      <c r="C638">
        <f>IF(AND(ROW()&gt;'Uusi auto'!E$21,ROW()&lt;'Uusi auto'!E$23),'Uusi auto'!E$7,0)</f>
        <v>0</v>
      </c>
      <c r="E638">
        <f t="shared" si="37"/>
        <v>0</v>
      </c>
      <c r="G638" cm="1">
        <f t="array" ref="G638">IF(AND($E638&gt;11,Taulukko2[Kohde]=Aikataulu!A$1),"SKIP",Aikataulu!A638)</f>
        <v>0</v>
      </c>
      <c r="H638" cm="1">
        <f t="array" ref="H638">IF(AND($E638&gt;11,Taulukko2[Matalin prioriteetti]=Aikataulu!B$1),"SKIP",Aikataulu!B638)</f>
        <v>0</v>
      </c>
      <c r="I638" cm="1">
        <f t="array" ref="I638">IF(AND($E638&gt;11,Taulukko2[Kohde]=Aikataulu!C$1),"SKIP",Aikataulu!C638)</f>
        <v>0</v>
      </c>
      <c r="J638" cm="1">
        <f t="array" ref="J638">IF(AND($E638&gt;11,Taulukko2[Kohde]=Aikataulu!D$1),"SKIP",Aikataulu!D638)</f>
        <v>0</v>
      </c>
      <c r="K638">
        <f t="shared" si="38"/>
        <v>0</v>
      </c>
      <c r="O638">
        <f>IF(AND(ROW()&gt;'Uusi auto'!E$21,ROW()&lt;AB$4),'Uusi auto'!E$7,0)</f>
        <v>0</v>
      </c>
      <c r="Q638">
        <f t="shared" si="39"/>
        <v>0</v>
      </c>
      <c r="U638">
        <f>IF(AND(ROW()&gt;'Uusi auto'!K$21,ROW()&lt;AG$4),'Uusi auto'!K$7,0)</f>
        <v>0</v>
      </c>
      <c r="W638">
        <f t="shared" si="40"/>
        <v>0</v>
      </c>
    </row>
    <row r="639" spans="3:23" x14ac:dyDescent="0.35">
      <c r="C639">
        <f>IF(AND(ROW()&gt;'Uusi auto'!E$21,ROW()&lt;'Uusi auto'!E$23),'Uusi auto'!E$7,0)</f>
        <v>0</v>
      </c>
      <c r="E639">
        <f t="shared" si="37"/>
        <v>0</v>
      </c>
      <c r="G639" cm="1">
        <f t="array" ref="G639">IF(AND($E639&gt;11,Taulukko2[Kohde]=Aikataulu!A$1),"SKIP",Aikataulu!A639)</f>
        <v>0</v>
      </c>
      <c r="H639" cm="1">
        <f t="array" ref="H639">IF(AND($E639&gt;11,Taulukko2[Matalin prioriteetti]=Aikataulu!B$1),"SKIP",Aikataulu!B639)</f>
        <v>0</v>
      </c>
      <c r="I639" cm="1">
        <f t="array" ref="I639">IF(AND($E639&gt;11,Taulukko2[Kohde]=Aikataulu!C$1),"SKIP",Aikataulu!C639)</f>
        <v>0</v>
      </c>
      <c r="J639" cm="1">
        <f t="array" ref="J639">IF(AND($E639&gt;11,Taulukko2[Kohde]=Aikataulu!D$1),"SKIP",Aikataulu!D639)</f>
        <v>0</v>
      </c>
      <c r="K639">
        <f t="shared" si="38"/>
        <v>0</v>
      </c>
      <c r="O639">
        <f>IF(AND(ROW()&gt;'Uusi auto'!E$21,ROW()&lt;AB$4),'Uusi auto'!E$7,0)</f>
        <v>0</v>
      </c>
      <c r="Q639">
        <f t="shared" si="39"/>
        <v>0</v>
      </c>
      <c r="U639">
        <f>IF(AND(ROW()&gt;'Uusi auto'!K$21,ROW()&lt;AG$4),'Uusi auto'!K$7,0)</f>
        <v>0</v>
      </c>
      <c r="W639">
        <f t="shared" si="40"/>
        <v>0</v>
      </c>
    </row>
    <row r="640" spans="3:23" x14ac:dyDescent="0.35">
      <c r="C640">
        <f>IF(AND(ROW()&gt;'Uusi auto'!E$21,ROW()&lt;'Uusi auto'!E$23),'Uusi auto'!E$7,0)</f>
        <v>0</v>
      </c>
      <c r="E640">
        <f t="shared" si="37"/>
        <v>0</v>
      </c>
      <c r="G640" cm="1">
        <f t="array" ref="G640">IF(AND($E640&gt;11,Taulukko2[Kohde]=Aikataulu!A$1),"SKIP",Aikataulu!A640)</f>
        <v>0</v>
      </c>
      <c r="H640" cm="1">
        <f t="array" ref="H640">IF(AND($E640&gt;11,Taulukko2[Matalin prioriteetti]=Aikataulu!B$1),"SKIP",Aikataulu!B640)</f>
        <v>0</v>
      </c>
      <c r="I640" cm="1">
        <f t="array" ref="I640">IF(AND($E640&gt;11,Taulukko2[Kohde]=Aikataulu!C$1),"SKIP",Aikataulu!C640)</f>
        <v>0</v>
      </c>
      <c r="J640" cm="1">
        <f t="array" ref="J640">IF(AND($E640&gt;11,Taulukko2[Kohde]=Aikataulu!D$1),"SKIP",Aikataulu!D640)</f>
        <v>0</v>
      </c>
      <c r="K640">
        <f t="shared" si="38"/>
        <v>0</v>
      </c>
      <c r="O640">
        <f>IF(AND(ROW()&gt;'Uusi auto'!E$21,ROW()&lt;AB$4),'Uusi auto'!E$7,0)</f>
        <v>0</v>
      </c>
      <c r="Q640">
        <f t="shared" si="39"/>
        <v>0</v>
      </c>
      <c r="U640">
        <f>IF(AND(ROW()&gt;'Uusi auto'!K$21,ROW()&lt;AG$4),'Uusi auto'!K$7,0)</f>
        <v>0</v>
      </c>
      <c r="W640">
        <f t="shared" si="40"/>
        <v>0</v>
      </c>
    </row>
    <row r="641" spans="3:23" x14ac:dyDescent="0.35">
      <c r="C641">
        <f>IF(AND(ROW()&gt;'Uusi auto'!E$21,ROW()&lt;'Uusi auto'!E$23),'Uusi auto'!E$7,0)</f>
        <v>0</v>
      </c>
      <c r="E641">
        <f t="shared" si="37"/>
        <v>0</v>
      </c>
      <c r="G641" cm="1">
        <f t="array" ref="G641">IF(AND($E641&gt;11,Taulukko2[Kohde]=Aikataulu!A$1),"SKIP",Aikataulu!A641)</f>
        <v>0</v>
      </c>
      <c r="H641" cm="1">
        <f t="array" ref="H641">IF(AND($E641&gt;11,Taulukko2[Matalin prioriteetti]=Aikataulu!B$1),"SKIP",Aikataulu!B641)</f>
        <v>0</v>
      </c>
      <c r="I641" cm="1">
        <f t="array" ref="I641">IF(AND($E641&gt;11,Taulukko2[Kohde]=Aikataulu!C$1),"SKIP",Aikataulu!C641)</f>
        <v>0</v>
      </c>
      <c r="J641" cm="1">
        <f t="array" ref="J641">IF(AND($E641&gt;11,Taulukko2[Kohde]=Aikataulu!D$1),"SKIP",Aikataulu!D641)</f>
        <v>0</v>
      </c>
      <c r="K641">
        <f t="shared" si="38"/>
        <v>0</v>
      </c>
      <c r="O641">
        <f>IF(AND(ROW()&gt;'Uusi auto'!E$21,ROW()&lt;AB$4),'Uusi auto'!E$7,0)</f>
        <v>0</v>
      </c>
      <c r="Q641">
        <f t="shared" si="39"/>
        <v>0</v>
      </c>
      <c r="U641">
        <f>IF(AND(ROW()&gt;'Uusi auto'!K$21,ROW()&lt;AG$4),'Uusi auto'!K$7,0)</f>
        <v>0</v>
      </c>
      <c r="W641">
        <f t="shared" si="40"/>
        <v>0</v>
      </c>
    </row>
    <row r="642" spans="3:23" x14ac:dyDescent="0.35">
      <c r="C642">
        <f>IF(AND(ROW()&gt;'Uusi auto'!E$21,ROW()&lt;'Uusi auto'!E$23),'Uusi auto'!E$7,0)</f>
        <v>0</v>
      </c>
      <c r="E642">
        <f t="shared" si="37"/>
        <v>0</v>
      </c>
      <c r="G642" cm="1">
        <f t="array" ref="G642">IF(AND($E642&gt;11,Taulukko2[Kohde]=Aikataulu!A$1),"SKIP",Aikataulu!A642)</f>
        <v>0</v>
      </c>
      <c r="H642" cm="1">
        <f t="array" ref="H642">IF(AND($E642&gt;11,Taulukko2[Matalin prioriteetti]=Aikataulu!B$1),"SKIP",Aikataulu!B642)</f>
        <v>0</v>
      </c>
      <c r="I642" cm="1">
        <f t="array" ref="I642">IF(AND($E642&gt;11,Taulukko2[Kohde]=Aikataulu!C$1),"SKIP",Aikataulu!C642)</f>
        <v>0</v>
      </c>
      <c r="J642" cm="1">
        <f t="array" ref="J642">IF(AND($E642&gt;11,Taulukko2[Kohde]=Aikataulu!D$1),"SKIP",Aikataulu!D642)</f>
        <v>0</v>
      </c>
      <c r="K642">
        <f t="shared" si="38"/>
        <v>0</v>
      </c>
      <c r="O642">
        <f>IF(AND(ROW()&gt;'Uusi auto'!E$21,ROW()&lt;AB$4),'Uusi auto'!E$7,0)</f>
        <v>0</v>
      </c>
      <c r="Q642">
        <f t="shared" si="39"/>
        <v>0</v>
      </c>
      <c r="U642">
        <f>IF(AND(ROW()&gt;'Uusi auto'!K$21,ROW()&lt;AG$4),'Uusi auto'!K$7,0)</f>
        <v>0</v>
      </c>
      <c r="W642">
        <f t="shared" si="40"/>
        <v>0</v>
      </c>
    </row>
    <row r="643" spans="3:23" x14ac:dyDescent="0.35">
      <c r="C643">
        <f>IF(AND(ROW()&gt;'Uusi auto'!E$21,ROW()&lt;'Uusi auto'!E$23),'Uusi auto'!E$7,0)</f>
        <v>0</v>
      </c>
      <c r="E643">
        <f t="shared" ref="E643:E706" si="41">SUM(A643:D643)</f>
        <v>0</v>
      </c>
      <c r="G643" cm="1">
        <f t="array" ref="G643">IF(AND($E643&gt;11,Taulukko2[Kohde]=Aikataulu!A$1),"SKIP",Aikataulu!A643)</f>
        <v>0</v>
      </c>
      <c r="H643" cm="1">
        <f t="array" ref="H643">IF(AND($E643&gt;11,Taulukko2[Matalin prioriteetti]=Aikataulu!B$1),"SKIP",Aikataulu!B643)</f>
        <v>0</v>
      </c>
      <c r="I643" cm="1">
        <f t="array" ref="I643">IF(AND($E643&gt;11,Taulukko2[Kohde]=Aikataulu!C$1),"SKIP",Aikataulu!C643)</f>
        <v>0</v>
      </c>
      <c r="J643" cm="1">
        <f t="array" ref="J643">IF(AND($E643&gt;11,Taulukko2[Kohde]=Aikataulu!D$1),"SKIP",Aikataulu!D643)</f>
        <v>0</v>
      </c>
      <c r="K643">
        <f t="shared" ref="K643:K706" si="42">SUM(G643:J643)</f>
        <v>0</v>
      </c>
      <c r="O643">
        <f>IF(AND(ROW()&gt;'Uusi auto'!E$21,ROW()&lt;AB$4),'Uusi auto'!E$7,0)</f>
        <v>0</v>
      </c>
      <c r="Q643">
        <f t="shared" ref="Q643:Q706" si="43">SUM(M643:P643)</f>
        <v>0</v>
      </c>
      <c r="U643">
        <f>IF(AND(ROW()&gt;'Uusi auto'!K$21,ROW()&lt;AG$4),'Uusi auto'!K$7,0)</f>
        <v>0</v>
      </c>
      <c r="W643">
        <f t="shared" ref="W643:W706" si="44">SUM(S643:V643)</f>
        <v>0</v>
      </c>
    </row>
    <row r="644" spans="3:23" x14ac:dyDescent="0.35">
      <c r="C644">
        <f>IF(AND(ROW()&gt;'Uusi auto'!E$21,ROW()&lt;'Uusi auto'!E$23),'Uusi auto'!E$7,0)</f>
        <v>0</v>
      </c>
      <c r="E644">
        <f t="shared" si="41"/>
        <v>0</v>
      </c>
      <c r="G644" cm="1">
        <f t="array" ref="G644">IF(AND($E644&gt;11,Taulukko2[Kohde]=Aikataulu!A$1),"SKIP",Aikataulu!A644)</f>
        <v>0</v>
      </c>
      <c r="H644" cm="1">
        <f t="array" ref="H644">IF(AND($E644&gt;11,Taulukko2[Matalin prioriteetti]=Aikataulu!B$1),"SKIP",Aikataulu!B644)</f>
        <v>0</v>
      </c>
      <c r="I644" cm="1">
        <f t="array" ref="I644">IF(AND($E644&gt;11,Taulukko2[Kohde]=Aikataulu!C$1),"SKIP",Aikataulu!C644)</f>
        <v>0</v>
      </c>
      <c r="J644" cm="1">
        <f t="array" ref="J644">IF(AND($E644&gt;11,Taulukko2[Kohde]=Aikataulu!D$1),"SKIP",Aikataulu!D644)</f>
        <v>0</v>
      </c>
      <c r="K644">
        <f t="shared" si="42"/>
        <v>0</v>
      </c>
      <c r="O644">
        <f>IF(AND(ROW()&gt;'Uusi auto'!E$21,ROW()&lt;AB$4),'Uusi auto'!E$7,0)</f>
        <v>0</v>
      </c>
      <c r="Q644">
        <f t="shared" si="43"/>
        <v>0</v>
      </c>
      <c r="U644">
        <f>IF(AND(ROW()&gt;'Uusi auto'!K$21,ROW()&lt;AG$4),'Uusi auto'!K$7,0)</f>
        <v>0</v>
      </c>
      <c r="W644">
        <f t="shared" si="44"/>
        <v>0</v>
      </c>
    </row>
    <row r="645" spans="3:23" x14ac:dyDescent="0.35">
      <c r="C645">
        <f>IF(AND(ROW()&gt;'Uusi auto'!E$21,ROW()&lt;'Uusi auto'!E$23),'Uusi auto'!E$7,0)</f>
        <v>0</v>
      </c>
      <c r="E645">
        <f t="shared" si="41"/>
        <v>0</v>
      </c>
      <c r="G645" cm="1">
        <f t="array" ref="G645">IF(AND($E645&gt;11,Taulukko2[Kohde]=Aikataulu!A$1),"SKIP",Aikataulu!A645)</f>
        <v>0</v>
      </c>
      <c r="H645" cm="1">
        <f t="array" ref="H645">IF(AND($E645&gt;11,Taulukko2[Matalin prioriteetti]=Aikataulu!B$1),"SKIP",Aikataulu!B645)</f>
        <v>0</v>
      </c>
      <c r="I645" cm="1">
        <f t="array" ref="I645">IF(AND($E645&gt;11,Taulukko2[Kohde]=Aikataulu!C$1),"SKIP",Aikataulu!C645)</f>
        <v>0</v>
      </c>
      <c r="J645" cm="1">
        <f t="array" ref="J645">IF(AND($E645&gt;11,Taulukko2[Kohde]=Aikataulu!D$1),"SKIP",Aikataulu!D645)</f>
        <v>0</v>
      </c>
      <c r="K645">
        <f t="shared" si="42"/>
        <v>0</v>
      </c>
      <c r="O645">
        <f>IF(AND(ROW()&gt;'Uusi auto'!E$21,ROW()&lt;AB$4),'Uusi auto'!E$7,0)</f>
        <v>0</v>
      </c>
      <c r="Q645">
        <f t="shared" si="43"/>
        <v>0</v>
      </c>
      <c r="U645">
        <f>IF(AND(ROW()&gt;'Uusi auto'!K$21,ROW()&lt;AG$4),'Uusi auto'!K$7,0)</f>
        <v>0</v>
      </c>
      <c r="W645">
        <f t="shared" si="44"/>
        <v>0</v>
      </c>
    </row>
    <row r="646" spans="3:23" x14ac:dyDescent="0.35">
      <c r="C646">
        <f>IF(AND(ROW()&gt;'Uusi auto'!E$21,ROW()&lt;'Uusi auto'!E$23),'Uusi auto'!E$7,0)</f>
        <v>0</v>
      </c>
      <c r="E646">
        <f t="shared" si="41"/>
        <v>0</v>
      </c>
      <c r="G646" cm="1">
        <f t="array" ref="G646">IF(AND($E646&gt;11,Taulukko2[Kohde]=Aikataulu!A$1),"SKIP",Aikataulu!A646)</f>
        <v>0</v>
      </c>
      <c r="H646" cm="1">
        <f t="array" ref="H646">IF(AND($E646&gt;11,Taulukko2[Matalin prioriteetti]=Aikataulu!B$1),"SKIP",Aikataulu!B646)</f>
        <v>0</v>
      </c>
      <c r="I646" cm="1">
        <f t="array" ref="I646">IF(AND($E646&gt;11,Taulukko2[Kohde]=Aikataulu!C$1),"SKIP",Aikataulu!C646)</f>
        <v>0</v>
      </c>
      <c r="J646" cm="1">
        <f t="array" ref="J646">IF(AND($E646&gt;11,Taulukko2[Kohde]=Aikataulu!D$1),"SKIP",Aikataulu!D646)</f>
        <v>0</v>
      </c>
      <c r="K646">
        <f t="shared" si="42"/>
        <v>0</v>
      </c>
      <c r="O646">
        <f>IF(AND(ROW()&gt;'Uusi auto'!E$21,ROW()&lt;AB$4),'Uusi auto'!E$7,0)</f>
        <v>0</v>
      </c>
      <c r="Q646">
        <f t="shared" si="43"/>
        <v>0</v>
      </c>
      <c r="U646">
        <f>IF(AND(ROW()&gt;'Uusi auto'!K$21,ROW()&lt;AG$4),'Uusi auto'!K$7,0)</f>
        <v>0</v>
      </c>
      <c r="W646">
        <f t="shared" si="44"/>
        <v>0</v>
      </c>
    </row>
    <row r="647" spans="3:23" x14ac:dyDescent="0.35">
      <c r="C647">
        <f>IF(AND(ROW()&gt;'Uusi auto'!E$21,ROW()&lt;'Uusi auto'!E$23),'Uusi auto'!E$7,0)</f>
        <v>0</v>
      </c>
      <c r="E647">
        <f t="shared" si="41"/>
        <v>0</v>
      </c>
      <c r="G647" cm="1">
        <f t="array" ref="G647">IF(AND($E647&gt;11,Taulukko2[Kohde]=Aikataulu!A$1),"SKIP",Aikataulu!A647)</f>
        <v>0</v>
      </c>
      <c r="H647" cm="1">
        <f t="array" ref="H647">IF(AND($E647&gt;11,Taulukko2[Matalin prioriteetti]=Aikataulu!B$1),"SKIP",Aikataulu!B647)</f>
        <v>0</v>
      </c>
      <c r="I647" cm="1">
        <f t="array" ref="I647">IF(AND($E647&gt;11,Taulukko2[Kohde]=Aikataulu!C$1),"SKIP",Aikataulu!C647)</f>
        <v>0</v>
      </c>
      <c r="J647" cm="1">
        <f t="array" ref="J647">IF(AND($E647&gt;11,Taulukko2[Kohde]=Aikataulu!D$1),"SKIP",Aikataulu!D647)</f>
        <v>0</v>
      </c>
      <c r="K647">
        <f t="shared" si="42"/>
        <v>0</v>
      </c>
      <c r="O647">
        <f>IF(AND(ROW()&gt;'Uusi auto'!E$21,ROW()&lt;AB$4),'Uusi auto'!E$7,0)</f>
        <v>0</v>
      </c>
      <c r="Q647">
        <f t="shared" si="43"/>
        <v>0</v>
      </c>
      <c r="U647">
        <f>IF(AND(ROW()&gt;'Uusi auto'!K$21,ROW()&lt;AG$4),'Uusi auto'!K$7,0)</f>
        <v>0</v>
      </c>
      <c r="W647">
        <f t="shared" si="44"/>
        <v>0</v>
      </c>
    </row>
    <row r="648" spans="3:23" x14ac:dyDescent="0.35">
      <c r="C648">
        <f>IF(AND(ROW()&gt;'Uusi auto'!E$21,ROW()&lt;'Uusi auto'!E$23),'Uusi auto'!E$7,0)</f>
        <v>0</v>
      </c>
      <c r="E648">
        <f t="shared" si="41"/>
        <v>0</v>
      </c>
      <c r="G648" cm="1">
        <f t="array" ref="G648">IF(AND($E648&gt;11,Taulukko2[Kohde]=Aikataulu!A$1),"SKIP",Aikataulu!A648)</f>
        <v>0</v>
      </c>
      <c r="H648" cm="1">
        <f t="array" ref="H648">IF(AND($E648&gt;11,Taulukko2[Matalin prioriteetti]=Aikataulu!B$1),"SKIP",Aikataulu!B648)</f>
        <v>0</v>
      </c>
      <c r="I648" cm="1">
        <f t="array" ref="I648">IF(AND($E648&gt;11,Taulukko2[Kohde]=Aikataulu!C$1),"SKIP",Aikataulu!C648)</f>
        <v>0</v>
      </c>
      <c r="J648" cm="1">
        <f t="array" ref="J648">IF(AND($E648&gt;11,Taulukko2[Kohde]=Aikataulu!D$1),"SKIP",Aikataulu!D648)</f>
        <v>0</v>
      </c>
      <c r="K648">
        <f t="shared" si="42"/>
        <v>0</v>
      </c>
      <c r="O648">
        <f>IF(AND(ROW()&gt;'Uusi auto'!E$21,ROW()&lt;AB$4),'Uusi auto'!E$7,0)</f>
        <v>0</v>
      </c>
      <c r="Q648">
        <f t="shared" si="43"/>
        <v>0</v>
      </c>
      <c r="U648">
        <f>IF(AND(ROW()&gt;'Uusi auto'!K$21,ROW()&lt;AG$4),'Uusi auto'!K$7,0)</f>
        <v>0</v>
      </c>
      <c r="W648">
        <f t="shared" si="44"/>
        <v>0</v>
      </c>
    </row>
    <row r="649" spans="3:23" x14ac:dyDescent="0.35">
      <c r="C649">
        <f>IF(AND(ROW()&gt;'Uusi auto'!E$21,ROW()&lt;'Uusi auto'!E$23),'Uusi auto'!E$7,0)</f>
        <v>0</v>
      </c>
      <c r="E649">
        <f t="shared" si="41"/>
        <v>0</v>
      </c>
      <c r="G649" cm="1">
        <f t="array" ref="G649">IF(AND($E649&gt;11,Taulukko2[Kohde]=Aikataulu!A$1),"SKIP",Aikataulu!A649)</f>
        <v>0</v>
      </c>
      <c r="H649" cm="1">
        <f t="array" ref="H649">IF(AND($E649&gt;11,Taulukko2[Matalin prioriteetti]=Aikataulu!B$1),"SKIP",Aikataulu!B649)</f>
        <v>0</v>
      </c>
      <c r="I649" cm="1">
        <f t="array" ref="I649">IF(AND($E649&gt;11,Taulukko2[Kohde]=Aikataulu!C$1),"SKIP",Aikataulu!C649)</f>
        <v>0</v>
      </c>
      <c r="J649" cm="1">
        <f t="array" ref="J649">IF(AND($E649&gt;11,Taulukko2[Kohde]=Aikataulu!D$1),"SKIP",Aikataulu!D649)</f>
        <v>0</v>
      </c>
      <c r="K649">
        <f t="shared" si="42"/>
        <v>0</v>
      </c>
      <c r="O649">
        <f>IF(AND(ROW()&gt;'Uusi auto'!E$21,ROW()&lt;AB$4),'Uusi auto'!E$7,0)</f>
        <v>0</v>
      </c>
      <c r="Q649">
        <f t="shared" si="43"/>
        <v>0</v>
      </c>
      <c r="U649">
        <f>IF(AND(ROW()&gt;'Uusi auto'!K$21,ROW()&lt;AG$4),'Uusi auto'!K$7,0)</f>
        <v>0</v>
      </c>
      <c r="W649">
        <f t="shared" si="44"/>
        <v>0</v>
      </c>
    </row>
    <row r="650" spans="3:23" x14ac:dyDescent="0.35">
      <c r="C650">
        <f>IF(AND(ROW()&gt;'Uusi auto'!E$21,ROW()&lt;'Uusi auto'!E$23),'Uusi auto'!E$7,0)</f>
        <v>0</v>
      </c>
      <c r="E650">
        <f t="shared" si="41"/>
        <v>0</v>
      </c>
      <c r="G650" cm="1">
        <f t="array" ref="G650">IF(AND($E650&gt;11,Taulukko2[Kohde]=Aikataulu!A$1),"SKIP",Aikataulu!A650)</f>
        <v>0</v>
      </c>
      <c r="H650" cm="1">
        <f t="array" ref="H650">IF(AND($E650&gt;11,Taulukko2[Matalin prioriteetti]=Aikataulu!B$1),"SKIP",Aikataulu!B650)</f>
        <v>0</v>
      </c>
      <c r="I650" cm="1">
        <f t="array" ref="I650">IF(AND($E650&gt;11,Taulukko2[Kohde]=Aikataulu!C$1),"SKIP",Aikataulu!C650)</f>
        <v>0</v>
      </c>
      <c r="J650" cm="1">
        <f t="array" ref="J650">IF(AND($E650&gt;11,Taulukko2[Kohde]=Aikataulu!D$1),"SKIP",Aikataulu!D650)</f>
        <v>0</v>
      </c>
      <c r="K650">
        <f t="shared" si="42"/>
        <v>0</v>
      </c>
      <c r="O650">
        <f>IF(AND(ROW()&gt;'Uusi auto'!E$21,ROW()&lt;AB$4),'Uusi auto'!E$7,0)</f>
        <v>0</v>
      </c>
      <c r="Q650">
        <f t="shared" si="43"/>
        <v>0</v>
      </c>
      <c r="U650">
        <f>IF(AND(ROW()&gt;'Uusi auto'!K$21,ROW()&lt;AG$4),'Uusi auto'!K$7,0)</f>
        <v>0</v>
      </c>
      <c r="W650">
        <f t="shared" si="44"/>
        <v>0</v>
      </c>
    </row>
    <row r="651" spans="3:23" x14ac:dyDescent="0.35">
      <c r="C651">
        <f>IF(AND(ROW()&gt;'Uusi auto'!E$21,ROW()&lt;'Uusi auto'!E$23),'Uusi auto'!E$7,0)</f>
        <v>0</v>
      </c>
      <c r="E651">
        <f t="shared" si="41"/>
        <v>0</v>
      </c>
      <c r="G651" cm="1">
        <f t="array" ref="G651">IF(AND($E651&gt;11,Taulukko2[Kohde]=Aikataulu!A$1),"SKIP",Aikataulu!A651)</f>
        <v>0</v>
      </c>
      <c r="H651" cm="1">
        <f t="array" ref="H651">IF(AND($E651&gt;11,Taulukko2[Matalin prioriteetti]=Aikataulu!B$1),"SKIP",Aikataulu!B651)</f>
        <v>0</v>
      </c>
      <c r="I651" cm="1">
        <f t="array" ref="I651">IF(AND($E651&gt;11,Taulukko2[Kohde]=Aikataulu!C$1),"SKIP",Aikataulu!C651)</f>
        <v>0</v>
      </c>
      <c r="J651" cm="1">
        <f t="array" ref="J651">IF(AND($E651&gt;11,Taulukko2[Kohde]=Aikataulu!D$1),"SKIP",Aikataulu!D651)</f>
        <v>0</v>
      </c>
      <c r="K651">
        <f t="shared" si="42"/>
        <v>0</v>
      </c>
      <c r="O651">
        <f>IF(AND(ROW()&gt;'Uusi auto'!E$21,ROW()&lt;AB$4),'Uusi auto'!E$7,0)</f>
        <v>0</v>
      </c>
      <c r="Q651">
        <f t="shared" si="43"/>
        <v>0</v>
      </c>
      <c r="U651">
        <f>IF(AND(ROW()&gt;'Uusi auto'!K$21,ROW()&lt;AG$4),'Uusi auto'!K$7,0)</f>
        <v>0</v>
      </c>
      <c r="W651">
        <f t="shared" si="44"/>
        <v>0</v>
      </c>
    </row>
    <row r="652" spans="3:23" x14ac:dyDescent="0.35">
      <c r="C652">
        <f>IF(AND(ROW()&gt;'Uusi auto'!E$21,ROW()&lt;'Uusi auto'!E$23),'Uusi auto'!E$7,0)</f>
        <v>0</v>
      </c>
      <c r="E652">
        <f t="shared" si="41"/>
        <v>0</v>
      </c>
      <c r="G652" cm="1">
        <f t="array" ref="G652">IF(AND($E652&gt;11,Taulukko2[Kohde]=Aikataulu!A$1),"SKIP",Aikataulu!A652)</f>
        <v>0</v>
      </c>
      <c r="H652" cm="1">
        <f t="array" ref="H652">IF(AND($E652&gt;11,Taulukko2[Matalin prioriteetti]=Aikataulu!B$1),"SKIP",Aikataulu!B652)</f>
        <v>0</v>
      </c>
      <c r="I652" cm="1">
        <f t="array" ref="I652">IF(AND($E652&gt;11,Taulukko2[Kohde]=Aikataulu!C$1),"SKIP",Aikataulu!C652)</f>
        <v>0</v>
      </c>
      <c r="J652" cm="1">
        <f t="array" ref="J652">IF(AND($E652&gt;11,Taulukko2[Kohde]=Aikataulu!D$1),"SKIP",Aikataulu!D652)</f>
        <v>0</v>
      </c>
      <c r="K652">
        <f t="shared" si="42"/>
        <v>0</v>
      </c>
      <c r="O652">
        <f>IF(AND(ROW()&gt;'Uusi auto'!E$21,ROW()&lt;AB$4),'Uusi auto'!E$7,0)</f>
        <v>0</v>
      </c>
      <c r="Q652">
        <f t="shared" si="43"/>
        <v>0</v>
      </c>
      <c r="U652">
        <f>IF(AND(ROW()&gt;'Uusi auto'!K$21,ROW()&lt;AG$4),'Uusi auto'!K$7,0)</f>
        <v>0</v>
      </c>
      <c r="W652">
        <f t="shared" si="44"/>
        <v>0</v>
      </c>
    </row>
    <row r="653" spans="3:23" x14ac:dyDescent="0.35">
      <c r="C653">
        <f>IF(AND(ROW()&gt;'Uusi auto'!E$21,ROW()&lt;'Uusi auto'!E$23),'Uusi auto'!E$7,0)</f>
        <v>0</v>
      </c>
      <c r="E653">
        <f t="shared" si="41"/>
        <v>0</v>
      </c>
      <c r="G653" cm="1">
        <f t="array" ref="G653">IF(AND($E653&gt;11,Taulukko2[Kohde]=Aikataulu!A$1),"SKIP",Aikataulu!A653)</f>
        <v>0</v>
      </c>
      <c r="H653" cm="1">
        <f t="array" ref="H653">IF(AND($E653&gt;11,Taulukko2[Matalin prioriteetti]=Aikataulu!B$1),"SKIP",Aikataulu!B653)</f>
        <v>0</v>
      </c>
      <c r="I653" cm="1">
        <f t="array" ref="I653">IF(AND($E653&gt;11,Taulukko2[Kohde]=Aikataulu!C$1),"SKIP",Aikataulu!C653)</f>
        <v>0</v>
      </c>
      <c r="J653" cm="1">
        <f t="array" ref="J653">IF(AND($E653&gt;11,Taulukko2[Kohde]=Aikataulu!D$1),"SKIP",Aikataulu!D653)</f>
        <v>0</v>
      </c>
      <c r="K653">
        <f t="shared" si="42"/>
        <v>0</v>
      </c>
      <c r="O653">
        <f>IF(AND(ROW()&gt;'Uusi auto'!E$21,ROW()&lt;AB$4),'Uusi auto'!E$7,0)</f>
        <v>0</v>
      </c>
      <c r="Q653">
        <f t="shared" si="43"/>
        <v>0</v>
      </c>
      <c r="U653">
        <f>IF(AND(ROW()&gt;'Uusi auto'!K$21,ROW()&lt;AG$4),'Uusi auto'!K$7,0)</f>
        <v>0</v>
      </c>
      <c r="W653">
        <f t="shared" si="44"/>
        <v>0</v>
      </c>
    </row>
    <row r="654" spans="3:23" x14ac:dyDescent="0.35">
      <c r="C654">
        <f>IF(AND(ROW()&gt;'Uusi auto'!E$21,ROW()&lt;'Uusi auto'!E$23),'Uusi auto'!E$7,0)</f>
        <v>0</v>
      </c>
      <c r="E654">
        <f t="shared" si="41"/>
        <v>0</v>
      </c>
      <c r="G654" cm="1">
        <f t="array" ref="G654">IF(AND($E654&gt;11,Taulukko2[Kohde]=Aikataulu!A$1),"SKIP",Aikataulu!A654)</f>
        <v>0</v>
      </c>
      <c r="H654" cm="1">
        <f t="array" ref="H654">IF(AND($E654&gt;11,Taulukko2[Matalin prioriteetti]=Aikataulu!B$1),"SKIP",Aikataulu!B654)</f>
        <v>0</v>
      </c>
      <c r="I654" cm="1">
        <f t="array" ref="I654">IF(AND($E654&gt;11,Taulukko2[Kohde]=Aikataulu!C$1),"SKIP",Aikataulu!C654)</f>
        <v>0</v>
      </c>
      <c r="J654" cm="1">
        <f t="array" ref="J654">IF(AND($E654&gt;11,Taulukko2[Kohde]=Aikataulu!D$1),"SKIP",Aikataulu!D654)</f>
        <v>0</v>
      </c>
      <c r="K654">
        <f t="shared" si="42"/>
        <v>0</v>
      </c>
      <c r="O654">
        <f>IF(AND(ROW()&gt;'Uusi auto'!E$21,ROW()&lt;AB$4),'Uusi auto'!E$7,0)</f>
        <v>0</v>
      </c>
      <c r="Q654">
        <f t="shared" si="43"/>
        <v>0</v>
      </c>
      <c r="U654">
        <f>IF(AND(ROW()&gt;'Uusi auto'!K$21,ROW()&lt;AG$4),'Uusi auto'!K$7,0)</f>
        <v>0</v>
      </c>
      <c r="W654">
        <f t="shared" si="44"/>
        <v>0</v>
      </c>
    </row>
    <row r="655" spans="3:23" x14ac:dyDescent="0.35">
      <c r="C655">
        <f>IF(AND(ROW()&gt;'Uusi auto'!E$21,ROW()&lt;'Uusi auto'!E$23),'Uusi auto'!E$7,0)</f>
        <v>0</v>
      </c>
      <c r="E655">
        <f t="shared" si="41"/>
        <v>0</v>
      </c>
      <c r="G655" cm="1">
        <f t="array" ref="G655">IF(AND($E655&gt;11,Taulukko2[Kohde]=Aikataulu!A$1),"SKIP",Aikataulu!A655)</f>
        <v>0</v>
      </c>
      <c r="H655" cm="1">
        <f t="array" ref="H655">IF(AND($E655&gt;11,Taulukko2[Matalin prioriteetti]=Aikataulu!B$1),"SKIP",Aikataulu!B655)</f>
        <v>0</v>
      </c>
      <c r="I655" cm="1">
        <f t="array" ref="I655">IF(AND($E655&gt;11,Taulukko2[Kohde]=Aikataulu!C$1),"SKIP",Aikataulu!C655)</f>
        <v>0</v>
      </c>
      <c r="J655" cm="1">
        <f t="array" ref="J655">IF(AND($E655&gt;11,Taulukko2[Kohde]=Aikataulu!D$1),"SKIP",Aikataulu!D655)</f>
        <v>0</v>
      </c>
      <c r="K655">
        <f t="shared" si="42"/>
        <v>0</v>
      </c>
      <c r="O655">
        <f>IF(AND(ROW()&gt;'Uusi auto'!E$21,ROW()&lt;AB$4),'Uusi auto'!E$7,0)</f>
        <v>0</v>
      </c>
      <c r="Q655">
        <f t="shared" si="43"/>
        <v>0</v>
      </c>
      <c r="U655">
        <f>IF(AND(ROW()&gt;'Uusi auto'!K$21,ROW()&lt;AG$4),'Uusi auto'!K$7,0)</f>
        <v>0</v>
      </c>
      <c r="W655">
        <f t="shared" si="44"/>
        <v>0</v>
      </c>
    </row>
    <row r="656" spans="3:23" x14ac:dyDescent="0.35">
      <c r="C656">
        <f>IF(AND(ROW()&gt;'Uusi auto'!E$21,ROW()&lt;'Uusi auto'!E$23),'Uusi auto'!E$7,0)</f>
        <v>0</v>
      </c>
      <c r="E656">
        <f t="shared" si="41"/>
        <v>0</v>
      </c>
      <c r="G656" cm="1">
        <f t="array" ref="G656">IF(AND($E656&gt;11,Taulukko2[Kohde]=Aikataulu!A$1),"SKIP",Aikataulu!A656)</f>
        <v>0</v>
      </c>
      <c r="H656" cm="1">
        <f t="array" ref="H656">IF(AND($E656&gt;11,Taulukko2[Matalin prioriteetti]=Aikataulu!B$1),"SKIP",Aikataulu!B656)</f>
        <v>0</v>
      </c>
      <c r="I656" cm="1">
        <f t="array" ref="I656">IF(AND($E656&gt;11,Taulukko2[Kohde]=Aikataulu!C$1),"SKIP",Aikataulu!C656)</f>
        <v>0</v>
      </c>
      <c r="J656" cm="1">
        <f t="array" ref="J656">IF(AND($E656&gt;11,Taulukko2[Kohde]=Aikataulu!D$1),"SKIP",Aikataulu!D656)</f>
        <v>0</v>
      </c>
      <c r="K656">
        <f t="shared" si="42"/>
        <v>0</v>
      </c>
      <c r="O656">
        <f>IF(AND(ROW()&gt;'Uusi auto'!E$21,ROW()&lt;AB$4),'Uusi auto'!E$7,0)</f>
        <v>0</v>
      </c>
      <c r="Q656">
        <f t="shared" si="43"/>
        <v>0</v>
      </c>
      <c r="U656">
        <f>IF(AND(ROW()&gt;'Uusi auto'!K$21,ROW()&lt;AG$4),'Uusi auto'!K$7,0)</f>
        <v>0</v>
      </c>
      <c r="W656">
        <f t="shared" si="44"/>
        <v>0</v>
      </c>
    </row>
    <row r="657" spans="3:23" x14ac:dyDescent="0.35">
      <c r="C657">
        <f>IF(AND(ROW()&gt;'Uusi auto'!E$21,ROW()&lt;'Uusi auto'!E$23),'Uusi auto'!E$7,0)</f>
        <v>0</v>
      </c>
      <c r="E657">
        <f t="shared" si="41"/>
        <v>0</v>
      </c>
      <c r="G657" cm="1">
        <f t="array" ref="G657">IF(AND($E657&gt;11,Taulukko2[Kohde]=Aikataulu!A$1),"SKIP",Aikataulu!A657)</f>
        <v>0</v>
      </c>
      <c r="H657" cm="1">
        <f t="array" ref="H657">IF(AND($E657&gt;11,Taulukko2[Matalin prioriteetti]=Aikataulu!B$1),"SKIP",Aikataulu!B657)</f>
        <v>0</v>
      </c>
      <c r="I657" cm="1">
        <f t="array" ref="I657">IF(AND($E657&gt;11,Taulukko2[Kohde]=Aikataulu!C$1),"SKIP",Aikataulu!C657)</f>
        <v>0</v>
      </c>
      <c r="J657" cm="1">
        <f t="array" ref="J657">IF(AND($E657&gt;11,Taulukko2[Kohde]=Aikataulu!D$1),"SKIP",Aikataulu!D657)</f>
        <v>0</v>
      </c>
      <c r="K657">
        <f t="shared" si="42"/>
        <v>0</v>
      </c>
      <c r="O657">
        <f>IF(AND(ROW()&gt;'Uusi auto'!E$21,ROW()&lt;AB$4),'Uusi auto'!E$7,0)</f>
        <v>0</v>
      </c>
      <c r="Q657">
        <f t="shared" si="43"/>
        <v>0</v>
      </c>
      <c r="U657">
        <f>IF(AND(ROW()&gt;'Uusi auto'!K$21,ROW()&lt;AG$4),'Uusi auto'!K$7,0)</f>
        <v>0</v>
      </c>
      <c r="W657">
        <f t="shared" si="44"/>
        <v>0</v>
      </c>
    </row>
    <row r="658" spans="3:23" x14ac:dyDescent="0.35">
      <c r="C658">
        <f>IF(AND(ROW()&gt;'Uusi auto'!E$21,ROW()&lt;'Uusi auto'!E$23),'Uusi auto'!E$7,0)</f>
        <v>0</v>
      </c>
      <c r="E658">
        <f t="shared" si="41"/>
        <v>0</v>
      </c>
      <c r="G658" cm="1">
        <f t="array" ref="G658">IF(AND($E658&gt;11,Taulukko2[Kohde]=Aikataulu!A$1),"SKIP",Aikataulu!A658)</f>
        <v>0</v>
      </c>
      <c r="H658" cm="1">
        <f t="array" ref="H658">IF(AND($E658&gt;11,Taulukko2[Matalin prioriteetti]=Aikataulu!B$1),"SKIP",Aikataulu!B658)</f>
        <v>0</v>
      </c>
      <c r="I658" cm="1">
        <f t="array" ref="I658">IF(AND($E658&gt;11,Taulukko2[Kohde]=Aikataulu!C$1),"SKIP",Aikataulu!C658)</f>
        <v>0</v>
      </c>
      <c r="J658" cm="1">
        <f t="array" ref="J658">IF(AND($E658&gt;11,Taulukko2[Kohde]=Aikataulu!D$1),"SKIP",Aikataulu!D658)</f>
        <v>0</v>
      </c>
      <c r="K658">
        <f t="shared" si="42"/>
        <v>0</v>
      </c>
      <c r="O658">
        <f>IF(AND(ROW()&gt;'Uusi auto'!E$21,ROW()&lt;AB$4),'Uusi auto'!E$7,0)</f>
        <v>0</v>
      </c>
      <c r="Q658">
        <f t="shared" si="43"/>
        <v>0</v>
      </c>
      <c r="U658">
        <f>IF(AND(ROW()&gt;'Uusi auto'!K$21,ROW()&lt;AG$4),'Uusi auto'!K$7,0)</f>
        <v>0</v>
      </c>
      <c r="W658">
        <f t="shared" si="44"/>
        <v>0</v>
      </c>
    </row>
    <row r="659" spans="3:23" x14ac:dyDescent="0.35">
      <c r="C659">
        <f>IF(AND(ROW()&gt;'Uusi auto'!E$21,ROW()&lt;'Uusi auto'!E$23),'Uusi auto'!E$7,0)</f>
        <v>0</v>
      </c>
      <c r="E659">
        <f t="shared" si="41"/>
        <v>0</v>
      </c>
      <c r="G659" cm="1">
        <f t="array" ref="G659">IF(AND($E659&gt;11,Taulukko2[Kohde]=Aikataulu!A$1),"SKIP",Aikataulu!A659)</f>
        <v>0</v>
      </c>
      <c r="H659" cm="1">
        <f t="array" ref="H659">IF(AND($E659&gt;11,Taulukko2[Matalin prioriteetti]=Aikataulu!B$1),"SKIP",Aikataulu!B659)</f>
        <v>0</v>
      </c>
      <c r="I659" cm="1">
        <f t="array" ref="I659">IF(AND($E659&gt;11,Taulukko2[Kohde]=Aikataulu!C$1),"SKIP",Aikataulu!C659)</f>
        <v>0</v>
      </c>
      <c r="J659" cm="1">
        <f t="array" ref="J659">IF(AND($E659&gt;11,Taulukko2[Kohde]=Aikataulu!D$1),"SKIP",Aikataulu!D659)</f>
        <v>0</v>
      </c>
      <c r="K659">
        <f t="shared" si="42"/>
        <v>0</v>
      </c>
      <c r="O659">
        <f>IF(AND(ROW()&gt;'Uusi auto'!E$21,ROW()&lt;AB$4),'Uusi auto'!E$7,0)</f>
        <v>0</v>
      </c>
      <c r="Q659">
        <f t="shared" si="43"/>
        <v>0</v>
      </c>
      <c r="U659">
        <f>IF(AND(ROW()&gt;'Uusi auto'!K$21,ROW()&lt;AG$4),'Uusi auto'!K$7,0)</f>
        <v>0</v>
      </c>
      <c r="W659">
        <f t="shared" si="44"/>
        <v>0</v>
      </c>
    </row>
    <row r="660" spans="3:23" x14ac:dyDescent="0.35">
      <c r="C660">
        <f>IF(AND(ROW()&gt;'Uusi auto'!E$21,ROW()&lt;'Uusi auto'!E$23),'Uusi auto'!E$7,0)</f>
        <v>0</v>
      </c>
      <c r="E660">
        <f t="shared" si="41"/>
        <v>0</v>
      </c>
      <c r="G660" cm="1">
        <f t="array" ref="G660">IF(AND($E660&gt;11,Taulukko2[Kohde]=Aikataulu!A$1),"SKIP",Aikataulu!A660)</f>
        <v>0</v>
      </c>
      <c r="H660" cm="1">
        <f t="array" ref="H660">IF(AND($E660&gt;11,Taulukko2[Matalin prioriteetti]=Aikataulu!B$1),"SKIP",Aikataulu!B660)</f>
        <v>0</v>
      </c>
      <c r="I660" cm="1">
        <f t="array" ref="I660">IF(AND($E660&gt;11,Taulukko2[Kohde]=Aikataulu!C$1),"SKIP",Aikataulu!C660)</f>
        <v>0</v>
      </c>
      <c r="J660" cm="1">
        <f t="array" ref="J660">IF(AND($E660&gt;11,Taulukko2[Kohde]=Aikataulu!D$1),"SKIP",Aikataulu!D660)</f>
        <v>0</v>
      </c>
      <c r="K660">
        <f t="shared" si="42"/>
        <v>0</v>
      </c>
      <c r="O660">
        <f>IF(AND(ROW()&gt;'Uusi auto'!E$21,ROW()&lt;AB$4),'Uusi auto'!E$7,0)</f>
        <v>0</v>
      </c>
      <c r="Q660">
        <f t="shared" si="43"/>
        <v>0</v>
      </c>
      <c r="U660">
        <f>IF(AND(ROW()&gt;'Uusi auto'!K$21,ROW()&lt;AG$4),'Uusi auto'!K$7,0)</f>
        <v>0</v>
      </c>
      <c r="W660">
        <f t="shared" si="44"/>
        <v>0</v>
      </c>
    </row>
    <row r="661" spans="3:23" x14ac:dyDescent="0.35">
      <c r="C661">
        <f>IF(AND(ROW()&gt;'Uusi auto'!E$21,ROW()&lt;'Uusi auto'!E$23),'Uusi auto'!E$7,0)</f>
        <v>0</v>
      </c>
      <c r="E661">
        <f t="shared" si="41"/>
        <v>0</v>
      </c>
      <c r="G661" cm="1">
        <f t="array" ref="G661">IF(AND($E661&gt;11,Taulukko2[Kohde]=Aikataulu!A$1),"SKIP",Aikataulu!A661)</f>
        <v>0</v>
      </c>
      <c r="H661" cm="1">
        <f t="array" ref="H661">IF(AND($E661&gt;11,Taulukko2[Matalin prioriteetti]=Aikataulu!B$1),"SKIP",Aikataulu!B661)</f>
        <v>0</v>
      </c>
      <c r="I661" cm="1">
        <f t="array" ref="I661">IF(AND($E661&gt;11,Taulukko2[Kohde]=Aikataulu!C$1),"SKIP",Aikataulu!C661)</f>
        <v>0</v>
      </c>
      <c r="J661" cm="1">
        <f t="array" ref="J661">IF(AND($E661&gt;11,Taulukko2[Kohde]=Aikataulu!D$1),"SKIP",Aikataulu!D661)</f>
        <v>0</v>
      </c>
      <c r="K661">
        <f t="shared" si="42"/>
        <v>0</v>
      </c>
      <c r="O661">
        <f>IF(AND(ROW()&gt;'Uusi auto'!E$21,ROW()&lt;AB$4),'Uusi auto'!E$7,0)</f>
        <v>0</v>
      </c>
      <c r="Q661">
        <f t="shared" si="43"/>
        <v>0</v>
      </c>
      <c r="U661">
        <f>IF(AND(ROW()&gt;'Uusi auto'!K$21,ROW()&lt;AG$4),'Uusi auto'!K$7,0)</f>
        <v>0</v>
      </c>
      <c r="W661">
        <f t="shared" si="44"/>
        <v>0</v>
      </c>
    </row>
    <row r="662" spans="3:23" x14ac:dyDescent="0.35">
      <c r="C662">
        <f>IF(AND(ROW()&gt;'Uusi auto'!E$21,ROW()&lt;'Uusi auto'!E$23),'Uusi auto'!E$7,0)</f>
        <v>0</v>
      </c>
      <c r="E662">
        <f t="shared" si="41"/>
        <v>0</v>
      </c>
      <c r="G662" cm="1">
        <f t="array" ref="G662">IF(AND($E662&gt;11,Taulukko2[Kohde]=Aikataulu!A$1),"SKIP",Aikataulu!A662)</f>
        <v>0</v>
      </c>
      <c r="H662" cm="1">
        <f t="array" ref="H662">IF(AND($E662&gt;11,Taulukko2[Matalin prioriteetti]=Aikataulu!B$1),"SKIP",Aikataulu!B662)</f>
        <v>0</v>
      </c>
      <c r="I662" cm="1">
        <f t="array" ref="I662">IF(AND($E662&gt;11,Taulukko2[Kohde]=Aikataulu!C$1),"SKIP",Aikataulu!C662)</f>
        <v>0</v>
      </c>
      <c r="J662" cm="1">
        <f t="array" ref="J662">IF(AND($E662&gt;11,Taulukko2[Kohde]=Aikataulu!D$1),"SKIP",Aikataulu!D662)</f>
        <v>0</v>
      </c>
      <c r="K662">
        <f t="shared" si="42"/>
        <v>0</v>
      </c>
      <c r="O662">
        <f>IF(AND(ROW()&gt;'Uusi auto'!E$21,ROW()&lt;AB$4),'Uusi auto'!E$7,0)</f>
        <v>0</v>
      </c>
      <c r="Q662">
        <f t="shared" si="43"/>
        <v>0</v>
      </c>
      <c r="U662">
        <f>IF(AND(ROW()&gt;'Uusi auto'!K$21,ROW()&lt;AG$4),'Uusi auto'!K$7,0)</f>
        <v>0</v>
      </c>
      <c r="W662">
        <f t="shared" si="44"/>
        <v>0</v>
      </c>
    </row>
    <row r="663" spans="3:23" x14ac:dyDescent="0.35">
      <c r="C663">
        <f>IF(AND(ROW()&gt;'Uusi auto'!E$21,ROW()&lt;'Uusi auto'!E$23),'Uusi auto'!E$7,0)</f>
        <v>0</v>
      </c>
      <c r="E663">
        <f t="shared" si="41"/>
        <v>0</v>
      </c>
      <c r="G663" cm="1">
        <f t="array" ref="G663">IF(AND($E663&gt;11,Taulukko2[Kohde]=Aikataulu!A$1),"SKIP",Aikataulu!A663)</f>
        <v>0</v>
      </c>
      <c r="H663" cm="1">
        <f t="array" ref="H663">IF(AND($E663&gt;11,Taulukko2[Matalin prioriteetti]=Aikataulu!B$1),"SKIP",Aikataulu!B663)</f>
        <v>0</v>
      </c>
      <c r="I663" cm="1">
        <f t="array" ref="I663">IF(AND($E663&gt;11,Taulukko2[Kohde]=Aikataulu!C$1),"SKIP",Aikataulu!C663)</f>
        <v>0</v>
      </c>
      <c r="J663" cm="1">
        <f t="array" ref="J663">IF(AND($E663&gt;11,Taulukko2[Kohde]=Aikataulu!D$1),"SKIP",Aikataulu!D663)</f>
        <v>0</v>
      </c>
      <c r="K663">
        <f t="shared" si="42"/>
        <v>0</v>
      </c>
      <c r="O663">
        <f>IF(AND(ROW()&gt;'Uusi auto'!E$21,ROW()&lt;AB$4),'Uusi auto'!E$7,0)</f>
        <v>0</v>
      </c>
      <c r="Q663">
        <f t="shared" si="43"/>
        <v>0</v>
      </c>
      <c r="U663">
        <f>IF(AND(ROW()&gt;'Uusi auto'!K$21,ROW()&lt;AG$4),'Uusi auto'!K$7,0)</f>
        <v>0</v>
      </c>
      <c r="W663">
        <f t="shared" si="44"/>
        <v>0</v>
      </c>
    </row>
    <row r="664" spans="3:23" x14ac:dyDescent="0.35">
      <c r="C664">
        <f>IF(AND(ROW()&gt;'Uusi auto'!E$21,ROW()&lt;'Uusi auto'!E$23),'Uusi auto'!E$7,0)</f>
        <v>0</v>
      </c>
      <c r="E664">
        <f t="shared" si="41"/>
        <v>0</v>
      </c>
      <c r="G664" cm="1">
        <f t="array" ref="G664">IF(AND($E664&gt;11,Taulukko2[Kohde]=Aikataulu!A$1),"SKIP",Aikataulu!A664)</f>
        <v>0</v>
      </c>
      <c r="H664" cm="1">
        <f t="array" ref="H664">IF(AND($E664&gt;11,Taulukko2[Matalin prioriteetti]=Aikataulu!B$1),"SKIP",Aikataulu!B664)</f>
        <v>0</v>
      </c>
      <c r="I664" cm="1">
        <f t="array" ref="I664">IF(AND($E664&gt;11,Taulukko2[Kohde]=Aikataulu!C$1),"SKIP",Aikataulu!C664)</f>
        <v>0</v>
      </c>
      <c r="J664" cm="1">
        <f t="array" ref="J664">IF(AND($E664&gt;11,Taulukko2[Kohde]=Aikataulu!D$1),"SKIP",Aikataulu!D664)</f>
        <v>0</v>
      </c>
      <c r="K664">
        <f t="shared" si="42"/>
        <v>0</v>
      </c>
      <c r="O664">
        <f>IF(AND(ROW()&gt;'Uusi auto'!E$21,ROW()&lt;AB$4),'Uusi auto'!E$7,0)</f>
        <v>0</v>
      </c>
      <c r="Q664">
        <f t="shared" si="43"/>
        <v>0</v>
      </c>
      <c r="U664">
        <f>IF(AND(ROW()&gt;'Uusi auto'!K$21,ROW()&lt;AG$4),'Uusi auto'!K$7,0)</f>
        <v>0</v>
      </c>
      <c r="W664">
        <f t="shared" si="44"/>
        <v>0</v>
      </c>
    </row>
    <row r="665" spans="3:23" x14ac:dyDescent="0.35">
      <c r="C665">
        <f>IF(AND(ROW()&gt;'Uusi auto'!E$21,ROW()&lt;'Uusi auto'!E$23),'Uusi auto'!E$7,0)</f>
        <v>0</v>
      </c>
      <c r="E665">
        <f t="shared" si="41"/>
        <v>0</v>
      </c>
      <c r="G665" cm="1">
        <f t="array" ref="G665">IF(AND($E665&gt;11,Taulukko2[Kohde]=Aikataulu!A$1),"SKIP",Aikataulu!A665)</f>
        <v>0</v>
      </c>
      <c r="H665" cm="1">
        <f t="array" ref="H665">IF(AND($E665&gt;11,Taulukko2[Matalin prioriteetti]=Aikataulu!B$1),"SKIP",Aikataulu!B665)</f>
        <v>0</v>
      </c>
      <c r="I665" cm="1">
        <f t="array" ref="I665">IF(AND($E665&gt;11,Taulukko2[Kohde]=Aikataulu!C$1),"SKIP",Aikataulu!C665)</f>
        <v>0</v>
      </c>
      <c r="J665" cm="1">
        <f t="array" ref="J665">IF(AND($E665&gt;11,Taulukko2[Kohde]=Aikataulu!D$1),"SKIP",Aikataulu!D665)</f>
        <v>0</v>
      </c>
      <c r="K665">
        <f t="shared" si="42"/>
        <v>0</v>
      </c>
      <c r="O665">
        <f>IF(AND(ROW()&gt;'Uusi auto'!E$21,ROW()&lt;AB$4),'Uusi auto'!E$7,0)</f>
        <v>0</v>
      </c>
      <c r="Q665">
        <f t="shared" si="43"/>
        <v>0</v>
      </c>
      <c r="U665">
        <f>IF(AND(ROW()&gt;'Uusi auto'!K$21,ROW()&lt;AG$4),'Uusi auto'!K$7,0)</f>
        <v>0</v>
      </c>
      <c r="W665">
        <f t="shared" si="44"/>
        <v>0</v>
      </c>
    </row>
    <row r="666" spans="3:23" x14ac:dyDescent="0.35">
      <c r="C666">
        <f>IF(AND(ROW()&gt;'Uusi auto'!E$21,ROW()&lt;'Uusi auto'!E$23),'Uusi auto'!E$7,0)</f>
        <v>0</v>
      </c>
      <c r="E666">
        <f t="shared" si="41"/>
        <v>0</v>
      </c>
      <c r="G666" cm="1">
        <f t="array" ref="G666">IF(AND($E666&gt;11,Taulukko2[Kohde]=Aikataulu!A$1),"SKIP",Aikataulu!A666)</f>
        <v>0</v>
      </c>
      <c r="H666" cm="1">
        <f t="array" ref="H666">IF(AND($E666&gt;11,Taulukko2[Matalin prioriteetti]=Aikataulu!B$1),"SKIP",Aikataulu!B666)</f>
        <v>0</v>
      </c>
      <c r="I666" cm="1">
        <f t="array" ref="I666">IF(AND($E666&gt;11,Taulukko2[Kohde]=Aikataulu!C$1),"SKIP",Aikataulu!C666)</f>
        <v>0</v>
      </c>
      <c r="J666" cm="1">
        <f t="array" ref="J666">IF(AND($E666&gt;11,Taulukko2[Kohde]=Aikataulu!D$1),"SKIP",Aikataulu!D666)</f>
        <v>0</v>
      </c>
      <c r="K666">
        <f t="shared" si="42"/>
        <v>0</v>
      </c>
      <c r="O666">
        <f>IF(AND(ROW()&gt;'Uusi auto'!E$21,ROW()&lt;AB$4),'Uusi auto'!E$7,0)</f>
        <v>0</v>
      </c>
      <c r="Q666">
        <f t="shared" si="43"/>
        <v>0</v>
      </c>
      <c r="U666">
        <f>IF(AND(ROW()&gt;'Uusi auto'!K$21,ROW()&lt;AG$4),'Uusi auto'!K$7,0)</f>
        <v>0</v>
      </c>
      <c r="W666">
        <f t="shared" si="44"/>
        <v>0</v>
      </c>
    </row>
    <row r="667" spans="3:23" x14ac:dyDescent="0.35">
      <c r="C667">
        <f>IF(AND(ROW()&gt;'Uusi auto'!E$21,ROW()&lt;'Uusi auto'!E$23),'Uusi auto'!E$7,0)</f>
        <v>0</v>
      </c>
      <c r="E667">
        <f t="shared" si="41"/>
        <v>0</v>
      </c>
      <c r="G667" cm="1">
        <f t="array" ref="G667">IF(AND($E667&gt;11,Taulukko2[Kohde]=Aikataulu!A$1),"SKIP",Aikataulu!A667)</f>
        <v>0</v>
      </c>
      <c r="H667" cm="1">
        <f t="array" ref="H667">IF(AND($E667&gt;11,Taulukko2[Matalin prioriteetti]=Aikataulu!B$1),"SKIP",Aikataulu!B667)</f>
        <v>0</v>
      </c>
      <c r="I667" cm="1">
        <f t="array" ref="I667">IF(AND($E667&gt;11,Taulukko2[Kohde]=Aikataulu!C$1),"SKIP",Aikataulu!C667)</f>
        <v>0</v>
      </c>
      <c r="J667" cm="1">
        <f t="array" ref="J667">IF(AND($E667&gt;11,Taulukko2[Kohde]=Aikataulu!D$1),"SKIP",Aikataulu!D667)</f>
        <v>0</v>
      </c>
      <c r="K667">
        <f t="shared" si="42"/>
        <v>0</v>
      </c>
      <c r="O667">
        <f>IF(AND(ROW()&gt;'Uusi auto'!E$21,ROW()&lt;AB$4),'Uusi auto'!E$7,0)</f>
        <v>0</v>
      </c>
      <c r="Q667">
        <f t="shared" si="43"/>
        <v>0</v>
      </c>
      <c r="U667">
        <f>IF(AND(ROW()&gt;'Uusi auto'!K$21,ROW()&lt;AG$4),'Uusi auto'!K$7,0)</f>
        <v>0</v>
      </c>
      <c r="W667">
        <f t="shared" si="44"/>
        <v>0</v>
      </c>
    </row>
    <row r="668" spans="3:23" x14ac:dyDescent="0.35">
      <c r="C668">
        <f>IF(AND(ROW()&gt;'Uusi auto'!E$21,ROW()&lt;'Uusi auto'!E$23),'Uusi auto'!E$7,0)</f>
        <v>0</v>
      </c>
      <c r="E668">
        <f t="shared" si="41"/>
        <v>0</v>
      </c>
      <c r="G668" cm="1">
        <f t="array" ref="G668">IF(AND($E668&gt;11,Taulukko2[Kohde]=Aikataulu!A$1),"SKIP",Aikataulu!A668)</f>
        <v>0</v>
      </c>
      <c r="H668" cm="1">
        <f t="array" ref="H668">IF(AND($E668&gt;11,Taulukko2[Matalin prioriteetti]=Aikataulu!B$1),"SKIP",Aikataulu!B668)</f>
        <v>0</v>
      </c>
      <c r="I668" cm="1">
        <f t="array" ref="I668">IF(AND($E668&gt;11,Taulukko2[Kohde]=Aikataulu!C$1),"SKIP",Aikataulu!C668)</f>
        <v>0</v>
      </c>
      <c r="J668" cm="1">
        <f t="array" ref="J668">IF(AND($E668&gt;11,Taulukko2[Kohde]=Aikataulu!D$1),"SKIP",Aikataulu!D668)</f>
        <v>0</v>
      </c>
      <c r="K668">
        <f t="shared" si="42"/>
        <v>0</v>
      </c>
      <c r="O668">
        <f>IF(AND(ROW()&gt;'Uusi auto'!E$21,ROW()&lt;AB$4),'Uusi auto'!E$7,0)</f>
        <v>0</v>
      </c>
      <c r="Q668">
        <f t="shared" si="43"/>
        <v>0</v>
      </c>
      <c r="U668">
        <f>IF(AND(ROW()&gt;'Uusi auto'!K$21,ROW()&lt;AG$4),'Uusi auto'!K$7,0)</f>
        <v>0</v>
      </c>
      <c r="W668">
        <f t="shared" si="44"/>
        <v>0</v>
      </c>
    </row>
    <row r="669" spans="3:23" x14ac:dyDescent="0.35">
      <c r="C669">
        <f>IF(AND(ROW()&gt;'Uusi auto'!E$21,ROW()&lt;'Uusi auto'!E$23),'Uusi auto'!E$7,0)</f>
        <v>0</v>
      </c>
      <c r="E669">
        <f t="shared" si="41"/>
        <v>0</v>
      </c>
      <c r="G669" cm="1">
        <f t="array" ref="G669">IF(AND($E669&gt;11,Taulukko2[Kohde]=Aikataulu!A$1),"SKIP",Aikataulu!A669)</f>
        <v>0</v>
      </c>
      <c r="H669" cm="1">
        <f t="array" ref="H669">IF(AND($E669&gt;11,Taulukko2[Matalin prioriteetti]=Aikataulu!B$1),"SKIP",Aikataulu!B669)</f>
        <v>0</v>
      </c>
      <c r="I669" cm="1">
        <f t="array" ref="I669">IF(AND($E669&gt;11,Taulukko2[Kohde]=Aikataulu!C$1),"SKIP",Aikataulu!C669)</f>
        <v>0</v>
      </c>
      <c r="J669" cm="1">
        <f t="array" ref="J669">IF(AND($E669&gt;11,Taulukko2[Kohde]=Aikataulu!D$1),"SKIP",Aikataulu!D669)</f>
        <v>0</v>
      </c>
      <c r="K669">
        <f t="shared" si="42"/>
        <v>0</v>
      </c>
      <c r="O669">
        <f>IF(AND(ROW()&gt;'Uusi auto'!E$21,ROW()&lt;AB$4),'Uusi auto'!E$7,0)</f>
        <v>0</v>
      </c>
      <c r="Q669">
        <f t="shared" si="43"/>
        <v>0</v>
      </c>
      <c r="U669">
        <f>IF(AND(ROW()&gt;'Uusi auto'!K$21,ROW()&lt;AG$4),'Uusi auto'!K$7,0)</f>
        <v>0</v>
      </c>
      <c r="W669">
        <f t="shared" si="44"/>
        <v>0</v>
      </c>
    </row>
    <row r="670" spans="3:23" x14ac:dyDescent="0.35">
      <c r="C670">
        <f>IF(AND(ROW()&gt;'Uusi auto'!E$21,ROW()&lt;'Uusi auto'!E$23),'Uusi auto'!E$7,0)</f>
        <v>0</v>
      </c>
      <c r="E670">
        <f t="shared" si="41"/>
        <v>0</v>
      </c>
      <c r="G670" cm="1">
        <f t="array" ref="G670">IF(AND($E670&gt;11,Taulukko2[Kohde]=Aikataulu!A$1),"SKIP",Aikataulu!A670)</f>
        <v>0</v>
      </c>
      <c r="H670" cm="1">
        <f t="array" ref="H670">IF(AND($E670&gt;11,Taulukko2[Matalin prioriteetti]=Aikataulu!B$1),"SKIP",Aikataulu!B670)</f>
        <v>0</v>
      </c>
      <c r="I670" cm="1">
        <f t="array" ref="I670">IF(AND($E670&gt;11,Taulukko2[Kohde]=Aikataulu!C$1),"SKIP",Aikataulu!C670)</f>
        <v>0</v>
      </c>
      <c r="J670" cm="1">
        <f t="array" ref="J670">IF(AND($E670&gt;11,Taulukko2[Kohde]=Aikataulu!D$1),"SKIP",Aikataulu!D670)</f>
        <v>0</v>
      </c>
      <c r="K670">
        <f t="shared" si="42"/>
        <v>0</v>
      </c>
      <c r="O670">
        <f>IF(AND(ROW()&gt;'Uusi auto'!E$21,ROW()&lt;AB$4),'Uusi auto'!E$7,0)</f>
        <v>0</v>
      </c>
      <c r="Q670">
        <f t="shared" si="43"/>
        <v>0</v>
      </c>
      <c r="U670">
        <f>IF(AND(ROW()&gt;'Uusi auto'!K$21,ROW()&lt;AG$4),'Uusi auto'!K$7,0)</f>
        <v>0</v>
      </c>
      <c r="W670">
        <f t="shared" si="44"/>
        <v>0</v>
      </c>
    </row>
    <row r="671" spans="3:23" x14ac:dyDescent="0.35">
      <c r="C671">
        <f>IF(AND(ROW()&gt;'Uusi auto'!E$21,ROW()&lt;'Uusi auto'!E$23),'Uusi auto'!E$7,0)</f>
        <v>0</v>
      </c>
      <c r="E671">
        <f t="shared" si="41"/>
        <v>0</v>
      </c>
      <c r="G671" cm="1">
        <f t="array" ref="G671">IF(AND($E671&gt;11,Taulukko2[Kohde]=Aikataulu!A$1),"SKIP",Aikataulu!A671)</f>
        <v>0</v>
      </c>
      <c r="H671" cm="1">
        <f t="array" ref="H671">IF(AND($E671&gt;11,Taulukko2[Matalin prioriteetti]=Aikataulu!B$1),"SKIP",Aikataulu!B671)</f>
        <v>0</v>
      </c>
      <c r="I671" cm="1">
        <f t="array" ref="I671">IF(AND($E671&gt;11,Taulukko2[Kohde]=Aikataulu!C$1),"SKIP",Aikataulu!C671)</f>
        <v>0</v>
      </c>
      <c r="J671" cm="1">
        <f t="array" ref="J671">IF(AND($E671&gt;11,Taulukko2[Kohde]=Aikataulu!D$1),"SKIP",Aikataulu!D671)</f>
        <v>0</v>
      </c>
      <c r="K671">
        <f t="shared" si="42"/>
        <v>0</v>
      </c>
      <c r="O671">
        <f>IF(AND(ROW()&gt;'Uusi auto'!E$21,ROW()&lt;AB$4),'Uusi auto'!E$7,0)</f>
        <v>0</v>
      </c>
      <c r="Q671">
        <f t="shared" si="43"/>
        <v>0</v>
      </c>
      <c r="U671">
        <f>IF(AND(ROW()&gt;'Uusi auto'!K$21,ROW()&lt;AG$4),'Uusi auto'!K$7,0)</f>
        <v>0</v>
      </c>
      <c r="W671">
        <f t="shared" si="44"/>
        <v>0</v>
      </c>
    </row>
    <row r="672" spans="3:23" x14ac:dyDescent="0.35">
      <c r="C672">
        <f>IF(AND(ROW()&gt;'Uusi auto'!E$21,ROW()&lt;'Uusi auto'!E$23),'Uusi auto'!E$7,0)</f>
        <v>0</v>
      </c>
      <c r="E672">
        <f t="shared" si="41"/>
        <v>0</v>
      </c>
      <c r="G672" cm="1">
        <f t="array" ref="G672">IF(AND($E672&gt;11,Taulukko2[Kohde]=Aikataulu!A$1),"SKIP",Aikataulu!A672)</f>
        <v>0</v>
      </c>
      <c r="H672" cm="1">
        <f t="array" ref="H672">IF(AND($E672&gt;11,Taulukko2[Matalin prioriteetti]=Aikataulu!B$1),"SKIP",Aikataulu!B672)</f>
        <v>0</v>
      </c>
      <c r="I672" cm="1">
        <f t="array" ref="I672">IF(AND($E672&gt;11,Taulukko2[Kohde]=Aikataulu!C$1),"SKIP",Aikataulu!C672)</f>
        <v>0</v>
      </c>
      <c r="J672" cm="1">
        <f t="array" ref="J672">IF(AND($E672&gt;11,Taulukko2[Kohde]=Aikataulu!D$1),"SKIP",Aikataulu!D672)</f>
        <v>0</v>
      </c>
      <c r="K672">
        <f t="shared" si="42"/>
        <v>0</v>
      </c>
      <c r="O672">
        <f>IF(AND(ROW()&gt;'Uusi auto'!E$21,ROW()&lt;AB$4),'Uusi auto'!E$7,0)</f>
        <v>0</v>
      </c>
      <c r="Q672">
        <f t="shared" si="43"/>
        <v>0</v>
      </c>
      <c r="U672">
        <f>IF(AND(ROW()&gt;'Uusi auto'!K$21,ROW()&lt;AG$4),'Uusi auto'!K$7,0)</f>
        <v>0</v>
      </c>
      <c r="W672">
        <f t="shared" si="44"/>
        <v>0</v>
      </c>
    </row>
    <row r="673" spans="3:23" x14ac:dyDescent="0.35">
      <c r="C673">
        <f>IF(AND(ROW()&gt;'Uusi auto'!E$21,ROW()&lt;'Uusi auto'!E$23),'Uusi auto'!E$7,0)</f>
        <v>0</v>
      </c>
      <c r="E673">
        <f t="shared" si="41"/>
        <v>0</v>
      </c>
      <c r="G673" cm="1">
        <f t="array" ref="G673">IF(AND($E673&gt;11,Taulukko2[Kohde]=Aikataulu!A$1),"SKIP",Aikataulu!A673)</f>
        <v>0</v>
      </c>
      <c r="H673" cm="1">
        <f t="array" ref="H673">IF(AND($E673&gt;11,Taulukko2[Matalin prioriteetti]=Aikataulu!B$1),"SKIP",Aikataulu!B673)</f>
        <v>0</v>
      </c>
      <c r="I673" cm="1">
        <f t="array" ref="I673">IF(AND($E673&gt;11,Taulukko2[Kohde]=Aikataulu!C$1),"SKIP",Aikataulu!C673)</f>
        <v>0</v>
      </c>
      <c r="J673" cm="1">
        <f t="array" ref="J673">IF(AND($E673&gt;11,Taulukko2[Kohde]=Aikataulu!D$1),"SKIP",Aikataulu!D673)</f>
        <v>0</v>
      </c>
      <c r="K673">
        <f t="shared" si="42"/>
        <v>0</v>
      </c>
      <c r="O673">
        <f>IF(AND(ROW()&gt;'Uusi auto'!E$21,ROW()&lt;AB$4),'Uusi auto'!E$7,0)</f>
        <v>0</v>
      </c>
      <c r="Q673">
        <f t="shared" si="43"/>
        <v>0</v>
      </c>
      <c r="U673">
        <f>IF(AND(ROW()&gt;'Uusi auto'!K$21,ROW()&lt;AG$4),'Uusi auto'!K$7,0)</f>
        <v>0</v>
      </c>
      <c r="W673">
        <f t="shared" si="44"/>
        <v>0</v>
      </c>
    </row>
    <row r="674" spans="3:23" x14ac:dyDescent="0.35">
      <c r="C674">
        <f>IF(AND(ROW()&gt;'Uusi auto'!E$21,ROW()&lt;'Uusi auto'!E$23),'Uusi auto'!E$7,0)</f>
        <v>0</v>
      </c>
      <c r="E674">
        <f t="shared" si="41"/>
        <v>0</v>
      </c>
      <c r="G674" cm="1">
        <f t="array" ref="G674">IF(AND($E674&gt;11,Taulukko2[Kohde]=Aikataulu!A$1),"SKIP",Aikataulu!A674)</f>
        <v>0</v>
      </c>
      <c r="H674" cm="1">
        <f t="array" ref="H674">IF(AND($E674&gt;11,Taulukko2[Matalin prioriteetti]=Aikataulu!B$1),"SKIP",Aikataulu!B674)</f>
        <v>0</v>
      </c>
      <c r="I674" cm="1">
        <f t="array" ref="I674">IF(AND($E674&gt;11,Taulukko2[Kohde]=Aikataulu!C$1),"SKIP",Aikataulu!C674)</f>
        <v>0</v>
      </c>
      <c r="J674" cm="1">
        <f t="array" ref="J674">IF(AND($E674&gt;11,Taulukko2[Kohde]=Aikataulu!D$1),"SKIP",Aikataulu!D674)</f>
        <v>0</v>
      </c>
      <c r="K674">
        <f t="shared" si="42"/>
        <v>0</v>
      </c>
      <c r="O674">
        <f>IF(AND(ROW()&gt;'Uusi auto'!E$21,ROW()&lt;AB$4),'Uusi auto'!E$7,0)</f>
        <v>0</v>
      </c>
      <c r="Q674">
        <f t="shared" si="43"/>
        <v>0</v>
      </c>
      <c r="U674">
        <f>IF(AND(ROW()&gt;'Uusi auto'!K$21,ROW()&lt;AG$4),'Uusi auto'!K$7,0)</f>
        <v>0</v>
      </c>
      <c r="W674">
        <f t="shared" si="44"/>
        <v>0</v>
      </c>
    </row>
    <row r="675" spans="3:23" x14ac:dyDescent="0.35">
      <c r="C675">
        <f>IF(AND(ROW()&gt;'Uusi auto'!E$21,ROW()&lt;'Uusi auto'!E$23),'Uusi auto'!E$7,0)</f>
        <v>0</v>
      </c>
      <c r="E675">
        <f t="shared" si="41"/>
        <v>0</v>
      </c>
      <c r="G675" cm="1">
        <f t="array" ref="G675">IF(AND($E675&gt;11,Taulukko2[Kohde]=Aikataulu!A$1),"SKIP",Aikataulu!A675)</f>
        <v>0</v>
      </c>
      <c r="H675" cm="1">
        <f t="array" ref="H675">IF(AND($E675&gt;11,Taulukko2[Matalin prioriteetti]=Aikataulu!B$1),"SKIP",Aikataulu!B675)</f>
        <v>0</v>
      </c>
      <c r="I675" cm="1">
        <f t="array" ref="I675">IF(AND($E675&gt;11,Taulukko2[Kohde]=Aikataulu!C$1),"SKIP",Aikataulu!C675)</f>
        <v>0</v>
      </c>
      <c r="J675" cm="1">
        <f t="array" ref="J675">IF(AND($E675&gt;11,Taulukko2[Kohde]=Aikataulu!D$1),"SKIP",Aikataulu!D675)</f>
        <v>0</v>
      </c>
      <c r="K675">
        <f t="shared" si="42"/>
        <v>0</v>
      </c>
      <c r="O675">
        <f>IF(AND(ROW()&gt;'Uusi auto'!E$21,ROW()&lt;AB$4),'Uusi auto'!E$7,0)</f>
        <v>0</v>
      </c>
      <c r="Q675">
        <f t="shared" si="43"/>
        <v>0</v>
      </c>
      <c r="U675">
        <f>IF(AND(ROW()&gt;'Uusi auto'!K$21,ROW()&lt;AG$4),'Uusi auto'!K$7,0)</f>
        <v>0</v>
      </c>
      <c r="W675">
        <f t="shared" si="44"/>
        <v>0</v>
      </c>
    </row>
    <row r="676" spans="3:23" x14ac:dyDescent="0.35">
      <c r="C676">
        <f>IF(AND(ROW()&gt;'Uusi auto'!E$21,ROW()&lt;'Uusi auto'!E$23),'Uusi auto'!E$7,0)</f>
        <v>0</v>
      </c>
      <c r="E676">
        <f t="shared" si="41"/>
        <v>0</v>
      </c>
      <c r="G676" cm="1">
        <f t="array" ref="G676">IF(AND($E676&gt;11,Taulukko2[Kohde]=Aikataulu!A$1),"SKIP",Aikataulu!A676)</f>
        <v>0</v>
      </c>
      <c r="H676" cm="1">
        <f t="array" ref="H676">IF(AND($E676&gt;11,Taulukko2[Matalin prioriteetti]=Aikataulu!B$1),"SKIP",Aikataulu!B676)</f>
        <v>0</v>
      </c>
      <c r="I676" cm="1">
        <f t="array" ref="I676">IF(AND($E676&gt;11,Taulukko2[Kohde]=Aikataulu!C$1),"SKIP",Aikataulu!C676)</f>
        <v>0</v>
      </c>
      <c r="J676" cm="1">
        <f t="array" ref="J676">IF(AND($E676&gt;11,Taulukko2[Kohde]=Aikataulu!D$1),"SKIP",Aikataulu!D676)</f>
        <v>0</v>
      </c>
      <c r="K676">
        <f t="shared" si="42"/>
        <v>0</v>
      </c>
      <c r="O676">
        <f>IF(AND(ROW()&gt;'Uusi auto'!E$21,ROW()&lt;AB$4),'Uusi auto'!E$7,0)</f>
        <v>0</v>
      </c>
      <c r="Q676">
        <f t="shared" si="43"/>
        <v>0</v>
      </c>
      <c r="U676">
        <f>IF(AND(ROW()&gt;'Uusi auto'!K$21,ROW()&lt;AG$4),'Uusi auto'!K$7,0)</f>
        <v>0</v>
      </c>
      <c r="W676">
        <f t="shared" si="44"/>
        <v>0</v>
      </c>
    </row>
    <row r="677" spans="3:23" x14ac:dyDescent="0.35">
      <c r="C677">
        <f>IF(AND(ROW()&gt;'Uusi auto'!E$21,ROW()&lt;'Uusi auto'!E$23),'Uusi auto'!E$7,0)</f>
        <v>0</v>
      </c>
      <c r="E677">
        <f t="shared" si="41"/>
        <v>0</v>
      </c>
      <c r="G677" cm="1">
        <f t="array" ref="G677">IF(AND($E677&gt;11,Taulukko2[Kohde]=Aikataulu!A$1),"SKIP",Aikataulu!A677)</f>
        <v>0</v>
      </c>
      <c r="H677" cm="1">
        <f t="array" ref="H677">IF(AND($E677&gt;11,Taulukko2[Matalin prioriteetti]=Aikataulu!B$1),"SKIP",Aikataulu!B677)</f>
        <v>0</v>
      </c>
      <c r="I677" cm="1">
        <f t="array" ref="I677">IF(AND($E677&gt;11,Taulukko2[Kohde]=Aikataulu!C$1),"SKIP",Aikataulu!C677)</f>
        <v>0</v>
      </c>
      <c r="J677" cm="1">
        <f t="array" ref="J677">IF(AND($E677&gt;11,Taulukko2[Kohde]=Aikataulu!D$1),"SKIP",Aikataulu!D677)</f>
        <v>0</v>
      </c>
      <c r="K677">
        <f t="shared" si="42"/>
        <v>0</v>
      </c>
      <c r="O677">
        <f>IF(AND(ROW()&gt;'Uusi auto'!E$21,ROW()&lt;AB$4),'Uusi auto'!E$7,0)</f>
        <v>0</v>
      </c>
      <c r="Q677">
        <f t="shared" si="43"/>
        <v>0</v>
      </c>
      <c r="U677">
        <f>IF(AND(ROW()&gt;'Uusi auto'!K$21,ROW()&lt;AG$4),'Uusi auto'!K$7,0)</f>
        <v>0</v>
      </c>
      <c r="W677">
        <f t="shared" si="44"/>
        <v>0</v>
      </c>
    </row>
    <row r="678" spans="3:23" x14ac:dyDescent="0.35">
      <c r="C678">
        <f>IF(AND(ROW()&gt;'Uusi auto'!E$21,ROW()&lt;'Uusi auto'!E$23),'Uusi auto'!E$7,0)</f>
        <v>0</v>
      </c>
      <c r="E678">
        <f t="shared" si="41"/>
        <v>0</v>
      </c>
      <c r="G678" cm="1">
        <f t="array" ref="G678">IF(AND($E678&gt;11,Taulukko2[Kohde]=Aikataulu!A$1),"SKIP",Aikataulu!A678)</f>
        <v>0</v>
      </c>
      <c r="H678" cm="1">
        <f t="array" ref="H678">IF(AND($E678&gt;11,Taulukko2[Matalin prioriteetti]=Aikataulu!B$1),"SKIP",Aikataulu!B678)</f>
        <v>0</v>
      </c>
      <c r="I678" cm="1">
        <f t="array" ref="I678">IF(AND($E678&gt;11,Taulukko2[Kohde]=Aikataulu!C$1),"SKIP",Aikataulu!C678)</f>
        <v>0</v>
      </c>
      <c r="J678" cm="1">
        <f t="array" ref="J678">IF(AND($E678&gt;11,Taulukko2[Kohde]=Aikataulu!D$1),"SKIP",Aikataulu!D678)</f>
        <v>0</v>
      </c>
      <c r="K678">
        <f t="shared" si="42"/>
        <v>0</v>
      </c>
      <c r="O678">
        <f>IF(AND(ROW()&gt;'Uusi auto'!E$21,ROW()&lt;AB$4),'Uusi auto'!E$7,0)</f>
        <v>0</v>
      </c>
      <c r="Q678">
        <f t="shared" si="43"/>
        <v>0</v>
      </c>
      <c r="U678">
        <f>IF(AND(ROW()&gt;'Uusi auto'!K$21,ROW()&lt;AG$4),'Uusi auto'!K$7,0)</f>
        <v>0</v>
      </c>
      <c r="W678">
        <f t="shared" si="44"/>
        <v>0</v>
      </c>
    </row>
    <row r="679" spans="3:23" x14ac:dyDescent="0.35">
      <c r="C679">
        <f>IF(AND(ROW()&gt;'Uusi auto'!E$21,ROW()&lt;'Uusi auto'!E$23),'Uusi auto'!E$7,0)</f>
        <v>0</v>
      </c>
      <c r="E679">
        <f t="shared" si="41"/>
        <v>0</v>
      </c>
      <c r="G679" cm="1">
        <f t="array" ref="G679">IF(AND($E679&gt;11,Taulukko2[Kohde]=Aikataulu!A$1),"SKIP",Aikataulu!A679)</f>
        <v>0</v>
      </c>
      <c r="H679" cm="1">
        <f t="array" ref="H679">IF(AND($E679&gt;11,Taulukko2[Matalin prioriteetti]=Aikataulu!B$1),"SKIP",Aikataulu!B679)</f>
        <v>0</v>
      </c>
      <c r="I679" cm="1">
        <f t="array" ref="I679">IF(AND($E679&gt;11,Taulukko2[Kohde]=Aikataulu!C$1),"SKIP",Aikataulu!C679)</f>
        <v>0</v>
      </c>
      <c r="J679" cm="1">
        <f t="array" ref="J679">IF(AND($E679&gt;11,Taulukko2[Kohde]=Aikataulu!D$1),"SKIP",Aikataulu!D679)</f>
        <v>0</v>
      </c>
      <c r="K679">
        <f t="shared" si="42"/>
        <v>0</v>
      </c>
      <c r="O679">
        <f>IF(AND(ROW()&gt;'Uusi auto'!E$21,ROW()&lt;AB$4),'Uusi auto'!E$7,0)</f>
        <v>0</v>
      </c>
      <c r="Q679">
        <f t="shared" si="43"/>
        <v>0</v>
      </c>
      <c r="U679">
        <f>IF(AND(ROW()&gt;'Uusi auto'!K$21,ROW()&lt;AG$4),'Uusi auto'!K$7,0)</f>
        <v>0</v>
      </c>
      <c r="W679">
        <f t="shared" si="44"/>
        <v>0</v>
      </c>
    </row>
    <row r="680" spans="3:23" x14ac:dyDescent="0.35">
      <c r="C680">
        <f>IF(AND(ROW()&gt;'Uusi auto'!E$21,ROW()&lt;'Uusi auto'!E$23),'Uusi auto'!E$7,0)</f>
        <v>0</v>
      </c>
      <c r="E680">
        <f t="shared" si="41"/>
        <v>0</v>
      </c>
      <c r="G680" cm="1">
        <f t="array" ref="G680">IF(AND($E680&gt;11,Taulukko2[Kohde]=Aikataulu!A$1),"SKIP",Aikataulu!A680)</f>
        <v>0</v>
      </c>
      <c r="H680" cm="1">
        <f t="array" ref="H680">IF(AND($E680&gt;11,Taulukko2[Matalin prioriteetti]=Aikataulu!B$1),"SKIP",Aikataulu!B680)</f>
        <v>0</v>
      </c>
      <c r="I680" cm="1">
        <f t="array" ref="I680">IF(AND($E680&gt;11,Taulukko2[Kohde]=Aikataulu!C$1),"SKIP",Aikataulu!C680)</f>
        <v>0</v>
      </c>
      <c r="J680" cm="1">
        <f t="array" ref="J680">IF(AND($E680&gt;11,Taulukko2[Kohde]=Aikataulu!D$1),"SKIP",Aikataulu!D680)</f>
        <v>0</v>
      </c>
      <c r="K680">
        <f t="shared" si="42"/>
        <v>0</v>
      </c>
      <c r="O680">
        <f>IF(AND(ROW()&gt;'Uusi auto'!E$21,ROW()&lt;AB$4),'Uusi auto'!E$7,0)</f>
        <v>0</v>
      </c>
      <c r="Q680">
        <f t="shared" si="43"/>
        <v>0</v>
      </c>
      <c r="U680">
        <f>IF(AND(ROW()&gt;'Uusi auto'!K$21,ROW()&lt;AG$4),'Uusi auto'!K$7,0)</f>
        <v>0</v>
      </c>
      <c r="W680">
        <f t="shared" si="44"/>
        <v>0</v>
      </c>
    </row>
    <row r="681" spans="3:23" x14ac:dyDescent="0.35">
      <c r="C681">
        <f>IF(AND(ROW()&gt;'Uusi auto'!E$21,ROW()&lt;'Uusi auto'!E$23),'Uusi auto'!E$7,0)</f>
        <v>0</v>
      </c>
      <c r="E681">
        <f t="shared" si="41"/>
        <v>0</v>
      </c>
      <c r="G681" cm="1">
        <f t="array" ref="G681">IF(AND($E681&gt;11,Taulukko2[Kohde]=Aikataulu!A$1),"SKIP",Aikataulu!A681)</f>
        <v>0</v>
      </c>
      <c r="H681" cm="1">
        <f t="array" ref="H681">IF(AND($E681&gt;11,Taulukko2[Matalin prioriteetti]=Aikataulu!B$1),"SKIP",Aikataulu!B681)</f>
        <v>0</v>
      </c>
      <c r="I681" cm="1">
        <f t="array" ref="I681">IF(AND($E681&gt;11,Taulukko2[Kohde]=Aikataulu!C$1),"SKIP",Aikataulu!C681)</f>
        <v>0</v>
      </c>
      <c r="J681" cm="1">
        <f t="array" ref="J681">IF(AND($E681&gt;11,Taulukko2[Kohde]=Aikataulu!D$1),"SKIP",Aikataulu!D681)</f>
        <v>0</v>
      </c>
      <c r="K681">
        <f t="shared" si="42"/>
        <v>0</v>
      </c>
      <c r="O681">
        <f>IF(AND(ROW()&gt;'Uusi auto'!E$21,ROW()&lt;AB$4),'Uusi auto'!E$7,0)</f>
        <v>0</v>
      </c>
      <c r="Q681">
        <f t="shared" si="43"/>
        <v>0</v>
      </c>
      <c r="U681">
        <f>IF(AND(ROW()&gt;'Uusi auto'!K$21,ROW()&lt;AG$4),'Uusi auto'!K$7,0)</f>
        <v>0</v>
      </c>
      <c r="W681">
        <f t="shared" si="44"/>
        <v>0</v>
      </c>
    </row>
    <row r="682" spans="3:23" x14ac:dyDescent="0.35">
      <c r="C682">
        <f>IF(AND(ROW()&gt;'Uusi auto'!E$21,ROW()&lt;'Uusi auto'!E$23),'Uusi auto'!E$7,0)</f>
        <v>0</v>
      </c>
      <c r="E682">
        <f t="shared" si="41"/>
        <v>0</v>
      </c>
      <c r="G682" cm="1">
        <f t="array" ref="G682">IF(AND($E682&gt;11,Taulukko2[Kohde]=Aikataulu!A$1),"SKIP",Aikataulu!A682)</f>
        <v>0</v>
      </c>
      <c r="H682" cm="1">
        <f t="array" ref="H682">IF(AND($E682&gt;11,Taulukko2[Matalin prioriteetti]=Aikataulu!B$1),"SKIP",Aikataulu!B682)</f>
        <v>0</v>
      </c>
      <c r="I682" cm="1">
        <f t="array" ref="I682">IF(AND($E682&gt;11,Taulukko2[Kohde]=Aikataulu!C$1),"SKIP",Aikataulu!C682)</f>
        <v>0</v>
      </c>
      <c r="J682" cm="1">
        <f t="array" ref="J682">IF(AND($E682&gt;11,Taulukko2[Kohde]=Aikataulu!D$1),"SKIP",Aikataulu!D682)</f>
        <v>0</v>
      </c>
      <c r="K682">
        <f t="shared" si="42"/>
        <v>0</v>
      </c>
      <c r="O682">
        <f>IF(AND(ROW()&gt;'Uusi auto'!E$21,ROW()&lt;AB$4),'Uusi auto'!E$7,0)</f>
        <v>0</v>
      </c>
      <c r="Q682">
        <f t="shared" si="43"/>
        <v>0</v>
      </c>
      <c r="U682">
        <f>IF(AND(ROW()&gt;'Uusi auto'!K$21,ROW()&lt;AG$4),'Uusi auto'!K$7,0)</f>
        <v>0</v>
      </c>
      <c r="W682">
        <f t="shared" si="44"/>
        <v>0</v>
      </c>
    </row>
    <row r="683" spans="3:23" x14ac:dyDescent="0.35">
      <c r="C683">
        <f>IF(AND(ROW()&gt;'Uusi auto'!E$21,ROW()&lt;'Uusi auto'!E$23),'Uusi auto'!E$7,0)</f>
        <v>0</v>
      </c>
      <c r="E683">
        <f t="shared" si="41"/>
        <v>0</v>
      </c>
      <c r="G683" cm="1">
        <f t="array" ref="G683">IF(AND($E683&gt;11,Taulukko2[Kohde]=Aikataulu!A$1),"SKIP",Aikataulu!A683)</f>
        <v>0</v>
      </c>
      <c r="H683" cm="1">
        <f t="array" ref="H683">IF(AND($E683&gt;11,Taulukko2[Matalin prioriteetti]=Aikataulu!B$1),"SKIP",Aikataulu!B683)</f>
        <v>0</v>
      </c>
      <c r="I683" cm="1">
        <f t="array" ref="I683">IF(AND($E683&gt;11,Taulukko2[Kohde]=Aikataulu!C$1),"SKIP",Aikataulu!C683)</f>
        <v>0</v>
      </c>
      <c r="J683" cm="1">
        <f t="array" ref="J683">IF(AND($E683&gt;11,Taulukko2[Kohde]=Aikataulu!D$1),"SKIP",Aikataulu!D683)</f>
        <v>0</v>
      </c>
      <c r="K683">
        <f t="shared" si="42"/>
        <v>0</v>
      </c>
      <c r="O683">
        <f>IF(AND(ROW()&gt;'Uusi auto'!E$21,ROW()&lt;AB$4),'Uusi auto'!E$7,0)</f>
        <v>0</v>
      </c>
      <c r="Q683">
        <f t="shared" si="43"/>
        <v>0</v>
      </c>
      <c r="U683">
        <f>IF(AND(ROW()&gt;'Uusi auto'!K$21,ROW()&lt;AG$4),'Uusi auto'!K$7,0)</f>
        <v>0</v>
      </c>
      <c r="W683">
        <f t="shared" si="44"/>
        <v>0</v>
      </c>
    </row>
    <row r="684" spans="3:23" x14ac:dyDescent="0.35">
      <c r="C684">
        <f>IF(AND(ROW()&gt;'Uusi auto'!E$21,ROW()&lt;'Uusi auto'!E$23),'Uusi auto'!E$7,0)</f>
        <v>0</v>
      </c>
      <c r="E684">
        <f t="shared" si="41"/>
        <v>0</v>
      </c>
      <c r="G684" cm="1">
        <f t="array" ref="G684">IF(AND($E684&gt;11,Taulukko2[Kohde]=Aikataulu!A$1),"SKIP",Aikataulu!A684)</f>
        <v>0</v>
      </c>
      <c r="H684" cm="1">
        <f t="array" ref="H684">IF(AND($E684&gt;11,Taulukko2[Matalin prioriteetti]=Aikataulu!B$1),"SKIP",Aikataulu!B684)</f>
        <v>0</v>
      </c>
      <c r="I684" cm="1">
        <f t="array" ref="I684">IF(AND($E684&gt;11,Taulukko2[Kohde]=Aikataulu!C$1),"SKIP",Aikataulu!C684)</f>
        <v>0</v>
      </c>
      <c r="J684" cm="1">
        <f t="array" ref="J684">IF(AND($E684&gt;11,Taulukko2[Kohde]=Aikataulu!D$1),"SKIP",Aikataulu!D684)</f>
        <v>0</v>
      </c>
      <c r="K684">
        <f t="shared" si="42"/>
        <v>0</v>
      </c>
      <c r="O684">
        <f>IF(AND(ROW()&gt;'Uusi auto'!E$21,ROW()&lt;AB$4),'Uusi auto'!E$7,0)</f>
        <v>0</v>
      </c>
      <c r="Q684">
        <f t="shared" si="43"/>
        <v>0</v>
      </c>
      <c r="U684">
        <f>IF(AND(ROW()&gt;'Uusi auto'!K$21,ROW()&lt;AG$4),'Uusi auto'!K$7,0)</f>
        <v>0</v>
      </c>
      <c r="W684">
        <f t="shared" si="44"/>
        <v>0</v>
      </c>
    </row>
    <row r="685" spans="3:23" x14ac:dyDescent="0.35">
      <c r="C685">
        <f>IF(AND(ROW()&gt;'Uusi auto'!E$21,ROW()&lt;'Uusi auto'!E$23),'Uusi auto'!E$7,0)</f>
        <v>0</v>
      </c>
      <c r="E685">
        <f t="shared" si="41"/>
        <v>0</v>
      </c>
      <c r="G685" cm="1">
        <f t="array" ref="G685">IF(AND($E685&gt;11,Taulukko2[Kohde]=Aikataulu!A$1),"SKIP",Aikataulu!A685)</f>
        <v>0</v>
      </c>
      <c r="H685" cm="1">
        <f t="array" ref="H685">IF(AND($E685&gt;11,Taulukko2[Matalin prioriteetti]=Aikataulu!B$1),"SKIP",Aikataulu!B685)</f>
        <v>0</v>
      </c>
      <c r="I685" cm="1">
        <f t="array" ref="I685">IF(AND($E685&gt;11,Taulukko2[Kohde]=Aikataulu!C$1),"SKIP",Aikataulu!C685)</f>
        <v>0</v>
      </c>
      <c r="J685" cm="1">
        <f t="array" ref="J685">IF(AND($E685&gt;11,Taulukko2[Kohde]=Aikataulu!D$1),"SKIP",Aikataulu!D685)</f>
        <v>0</v>
      </c>
      <c r="K685">
        <f t="shared" si="42"/>
        <v>0</v>
      </c>
      <c r="O685">
        <f>IF(AND(ROW()&gt;'Uusi auto'!E$21,ROW()&lt;AB$4),'Uusi auto'!E$7,0)</f>
        <v>0</v>
      </c>
      <c r="Q685">
        <f t="shared" si="43"/>
        <v>0</v>
      </c>
      <c r="U685">
        <f>IF(AND(ROW()&gt;'Uusi auto'!K$21,ROW()&lt;AG$4),'Uusi auto'!K$7,0)</f>
        <v>0</v>
      </c>
      <c r="W685">
        <f t="shared" si="44"/>
        <v>0</v>
      </c>
    </row>
    <row r="686" spans="3:23" x14ac:dyDescent="0.35">
      <c r="C686">
        <f>IF(AND(ROW()&gt;'Uusi auto'!E$21,ROW()&lt;'Uusi auto'!E$23),'Uusi auto'!E$7,0)</f>
        <v>0</v>
      </c>
      <c r="E686">
        <f t="shared" si="41"/>
        <v>0</v>
      </c>
      <c r="G686" cm="1">
        <f t="array" ref="G686">IF(AND($E686&gt;11,Taulukko2[Kohde]=Aikataulu!A$1),"SKIP",Aikataulu!A686)</f>
        <v>0</v>
      </c>
      <c r="H686" cm="1">
        <f t="array" ref="H686">IF(AND($E686&gt;11,Taulukko2[Matalin prioriteetti]=Aikataulu!B$1),"SKIP",Aikataulu!B686)</f>
        <v>0</v>
      </c>
      <c r="I686" cm="1">
        <f t="array" ref="I686">IF(AND($E686&gt;11,Taulukko2[Kohde]=Aikataulu!C$1),"SKIP",Aikataulu!C686)</f>
        <v>0</v>
      </c>
      <c r="J686" cm="1">
        <f t="array" ref="J686">IF(AND($E686&gt;11,Taulukko2[Kohde]=Aikataulu!D$1),"SKIP",Aikataulu!D686)</f>
        <v>0</v>
      </c>
      <c r="K686">
        <f t="shared" si="42"/>
        <v>0</v>
      </c>
      <c r="O686">
        <f>IF(AND(ROW()&gt;'Uusi auto'!E$21,ROW()&lt;AB$4),'Uusi auto'!E$7,0)</f>
        <v>0</v>
      </c>
      <c r="Q686">
        <f t="shared" si="43"/>
        <v>0</v>
      </c>
      <c r="U686">
        <f>IF(AND(ROW()&gt;'Uusi auto'!K$21,ROW()&lt;AG$4),'Uusi auto'!K$7,0)</f>
        <v>0</v>
      </c>
      <c r="W686">
        <f t="shared" si="44"/>
        <v>0</v>
      </c>
    </row>
    <row r="687" spans="3:23" x14ac:dyDescent="0.35">
      <c r="C687">
        <f>IF(AND(ROW()&gt;'Uusi auto'!E$21,ROW()&lt;'Uusi auto'!E$23),'Uusi auto'!E$7,0)</f>
        <v>0</v>
      </c>
      <c r="E687">
        <f t="shared" si="41"/>
        <v>0</v>
      </c>
      <c r="G687" cm="1">
        <f t="array" ref="G687">IF(AND($E687&gt;11,Taulukko2[Kohde]=Aikataulu!A$1),"SKIP",Aikataulu!A687)</f>
        <v>0</v>
      </c>
      <c r="H687" cm="1">
        <f t="array" ref="H687">IF(AND($E687&gt;11,Taulukko2[Matalin prioriteetti]=Aikataulu!B$1),"SKIP",Aikataulu!B687)</f>
        <v>0</v>
      </c>
      <c r="I687" cm="1">
        <f t="array" ref="I687">IF(AND($E687&gt;11,Taulukko2[Kohde]=Aikataulu!C$1),"SKIP",Aikataulu!C687)</f>
        <v>0</v>
      </c>
      <c r="J687" cm="1">
        <f t="array" ref="J687">IF(AND($E687&gt;11,Taulukko2[Kohde]=Aikataulu!D$1),"SKIP",Aikataulu!D687)</f>
        <v>0</v>
      </c>
      <c r="K687">
        <f t="shared" si="42"/>
        <v>0</v>
      </c>
      <c r="O687">
        <f>IF(AND(ROW()&gt;'Uusi auto'!E$21,ROW()&lt;AB$4),'Uusi auto'!E$7,0)</f>
        <v>0</v>
      </c>
      <c r="Q687">
        <f t="shared" si="43"/>
        <v>0</v>
      </c>
      <c r="U687">
        <f>IF(AND(ROW()&gt;'Uusi auto'!K$21,ROW()&lt;AG$4),'Uusi auto'!K$7,0)</f>
        <v>0</v>
      </c>
      <c r="W687">
        <f t="shared" si="44"/>
        <v>0</v>
      </c>
    </row>
    <row r="688" spans="3:23" x14ac:dyDescent="0.35">
      <c r="C688">
        <f>IF(AND(ROW()&gt;'Uusi auto'!E$21,ROW()&lt;'Uusi auto'!E$23),'Uusi auto'!E$7,0)</f>
        <v>0</v>
      </c>
      <c r="E688">
        <f t="shared" si="41"/>
        <v>0</v>
      </c>
      <c r="G688" cm="1">
        <f t="array" ref="G688">IF(AND($E688&gt;11,Taulukko2[Kohde]=Aikataulu!A$1),"SKIP",Aikataulu!A688)</f>
        <v>0</v>
      </c>
      <c r="H688" cm="1">
        <f t="array" ref="H688">IF(AND($E688&gt;11,Taulukko2[Matalin prioriteetti]=Aikataulu!B$1),"SKIP",Aikataulu!B688)</f>
        <v>0</v>
      </c>
      <c r="I688" cm="1">
        <f t="array" ref="I688">IF(AND($E688&gt;11,Taulukko2[Kohde]=Aikataulu!C$1),"SKIP",Aikataulu!C688)</f>
        <v>0</v>
      </c>
      <c r="J688" cm="1">
        <f t="array" ref="J688">IF(AND($E688&gt;11,Taulukko2[Kohde]=Aikataulu!D$1),"SKIP",Aikataulu!D688)</f>
        <v>0</v>
      </c>
      <c r="K688">
        <f t="shared" si="42"/>
        <v>0</v>
      </c>
      <c r="O688">
        <f>IF(AND(ROW()&gt;'Uusi auto'!E$21,ROW()&lt;AB$4),'Uusi auto'!E$7,0)</f>
        <v>0</v>
      </c>
      <c r="Q688">
        <f t="shared" si="43"/>
        <v>0</v>
      </c>
      <c r="U688">
        <f>IF(AND(ROW()&gt;'Uusi auto'!K$21,ROW()&lt;AG$4),'Uusi auto'!K$7,0)</f>
        <v>0</v>
      </c>
      <c r="W688">
        <f t="shared" si="44"/>
        <v>0</v>
      </c>
    </row>
    <row r="689" spans="3:23" x14ac:dyDescent="0.35">
      <c r="C689">
        <f>IF(AND(ROW()&gt;'Uusi auto'!E$21,ROW()&lt;'Uusi auto'!E$23),'Uusi auto'!E$7,0)</f>
        <v>0</v>
      </c>
      <c r="E689">
        <f t="shared" si="41"/>
        <v>0</v>
      </c>
      <c r="G689" cm="1">
        <f t="array" ref="G689">IF(AND($E689&gt;11,Taulukko2[Kohde]=Aikataulu!A$1),"SKIP",Aikataulu!A689)</f>
        <v>0</v>
      </c>
      <c r="H689" cm="1">
        <f t="array" ref="H689">IF(AND($E689&gt;11,Taulukko2[Matalin prioriteetti]=Aikataulu!B$1),"SKIP",Aikataulu!B689)</f>
        <v>0</v>
      </c>
      <c r="I689" cm="1">
        <f t="array" ref="I689">IF(AND($E689&gt;11,Taulukko2[Kohde]=Aikataulu!C$1),"SKIP",Aikataulu!C689)</f>
        <v>0</v>
      </c>
      <c r="J689" cm="1">
        <f t="array" ref="J689">IF(AND($E689&gt;11,Taulukko2[Kohde]=Aikataulu!D$1),"SKIP",Aikataulu!D689)</f>
        <v>0</v>
      </c>
      <c r="K689">
        <f t="shared" si="42"/>
        <v>0</v>
      </c>
      <c r="O689">
        <f>IF(AND(ROW()&gt;'Uusi auto'!E$21,ROW()&lt;AB$4),'Uusi auto'!E$7,0)</f>
        <v>0</v>
      </c>
      <c r="Q689">
        <f t="shared" si="43"/>
        <v>0</v>
      </c>
      <c r="U689">
        <f>IF(AND(ROW()&gt;'Uusi auto'!K$21,ROW()&lt;AG$4),'Uusi auto'!K$7,0)</f>
        <v>0</v>
      </c>
      <c r="W689">
        <f t="shared" si="44"/>
        <v>0</v>
      </c>
    </row>
    <row r="690" spans="3:23" x14ac:dyDescent="0.35">
      <c r="C690">
        <f>IF(AND(ROW()&gt;'Uusi auto'!E$21,ROW()&lt;'Uusi auto'!E$23),'Uusi auto'!E$7,0)</f>
        <v>0</v>
      </c>
      <c r="E690">
        <f t="shared" si="41"/>
        <v>0</v>
      </c>
      <c r="G690" cm="1">
        <f t="array" ref="G690">IF(AND($E690&gt;11,Taulukko2[Kohde]=Aikataulu!A$1),"SKIP",Aikataulu!A690)</f>
        <v>0</v>
      </c>
      <c r="H690" cm="1">
        <f t="array" ref="H690">IF(AND($E690&gt;11,Taulukko2[Matalin prioriteetti]=Aikataulu!B$1),"SKIP",Aikataulu!B690)</f>
        <v>0</v>
      </c>
      <c r="I690" cm="1">
        <f t="array" ref="I690">IF(AND($E690&gt;11,Taulukko2[Kohde]=Aikataulu!C$1),"SKIP",Aikataulu!C690)</f>
        <v>0</v>
      </c>
      <c r="J690" cm="1">
        <f t="array" ref="J690">IF(AND($E690&gt;11,Taulukko2[Kohde]=Aikataulu!D$1),"SKIP",Aikataulu!D690)</f>
        <v>0</v>
      </c>
      <c r="K690">
        <f t="shared" si="42"/>
        <v>0</v>
      </c>
      <c r="O690">
        <f>IF(AND(ROW()&gt;'Uusi auto'!E$21,ROW()&lt;AB$4),'Uusi auto'!E$7,0)</f>
        <v>0</v>
      </c>
      <c r="Q690">
        <f t="shared" si="43"/>
        <v>0</v>
      </c>
      <c r="U690">
        <f>IF(AND(ROW()&gt;'Uusi auto'!K$21,ROW()&lt;AG$4),'Uusi auto'!K$7,0)</f>
        <v>0</v>
      </c>
      <c r="W690">
        <f t="shared" si="44"/>
        <v>0</v>
      </c>
    </row>
    <row r="691" spans="3:23" x14ac:dyDescent="0.35">
      <c r="C691">
        <f>IF(AND(ROW()&gt;'Uusi auto'!E$21,ROW()&lt;'Uusi auto'!E$23),'Uusi auto'!E$7,0)</f>
        <v>0</v>
      </c>
      <c r="E691">
        <f t="shared" si="41"/>
        <v>0</v>
      </c>
      <c r="G691" cm="1">
        <f t="array" ref="G691">IF(AND($E691&gt;11,Taulukko2[Kohde]=Aikataulu!A$1),"SKIP",Aikataulu!A691)</f>
        <v>0</v>
      </c>
      <c r="H691" cm="1">
        <f t="array" ref="H691">IF(AND($E691&gt;11,Taulukko2[Matalin prioriteetti]=Aikataulu!B$1),"SKIP",Aikataulu!B691)</f>
        <v>0</v>
      </c>
      <c r="I691" cm="1">
        <f t="array" ref="I691">IF(AND($E691&gt;11,Taulukko2[Kohde]=Aikataulu!C$1),"SKIP",Aikataulu!C691)</f>
        <v>0</v>
      </c>
      <c r="J691" cm="1">
        <f t="array" ref="J691">IF(AND($E691&gt;11,Taulukko2[Kohde]=Aikataulu!D$1),"SKIP",Aikataulu!D691)</f>
        <v>0</v>
      </c>
      <c r="K691">
        <f t="shared" si="42"/>
        <v>0</v>
      </c>
      <c r="O691">
        <f>IF(AND(ROW()&gt;'Uusi auto'!E$21,ROW()&lt;AB$4),'Uusi auto'!E$7,0)</f>
        <v>0</v>
      </c>
      <c r="Q691">
        <f t="shared" si="43"/>
        <v>0</v>
      </c>
      <c r="U691">
        <f>IF(AND(ROW()&gt;'Uusi auto'!K$21,ROW()&lt;AG$4),'Uusi auto'!K$7,0)</f>
        <v>0</v>
      </c>
      <c r="W691">
        <f t="shared" si="44"/>
        <v>0</v>
      </c>
    </row>
    <row r="692" spans="3:23" x14ac:dyDescent="0.35">
      <c r="C692">
        <f>IF(AND(ROW()&gt;'Uusi auto'!E$21,ROW()&lt;'Uusi auto'!E$23),'Uusi auto'!E$7,0)</f>
        <v>0</v>
      </c>
      <c r="E692">
        <f t="shared" si="41"/>
        <v>0</v>
      </c>
      <c r="G692" cm="1">
        <f t="array" ref="G692">IF(AND($E692&gt;11,Taulukko2[Kohde]=Aikataulu!A$1),"SKIP",Aikataulu!A692)</f>
        <v>0</v>
      </c>
      <c r="H692" cm="1">
        <f t="array" ref="H692">IF(AND($E692&gt;11,Taulukko2[Matalin prioriteetti]=Aikataulu!B$1),"SKIP",Aikataulu!B692)</f>
        <v>0</v>
      </c>
      <c r="I692" cm="1">
        <f t="array" ref="I692">IF(AND($E692&gt;11,Taulukko2[Kohde]=Aikataulu!C$1),"SKIP",Aikataulu!C692)</f>
        <v>0</v>
      </c>
      <c r="J692" cm="1">
        <f t="array" ref="J692">IF(AND($E692&gt;11,Taulukko2[Kohde]=Aikataulu!D$1),"SKIP",Aikataulu!D692)</f>
        <v>0</v>
      </c>
      <c r="K692">
        <f t="shared" si="42"/>
        <v>0</v>
      </c>
      <c r="O692">
        <f>IF(AND(ROW()&gt;'Uusi auto'!E$21,ROW()&lt;AB$4),'Uusi auto'!E$7,0)</f>
        <v>0</v>
      </c>
      <c r="Q692">
        <f t="shared" si="43"/>
        <v>0</v>
      </c>
      <c r="U692">
        <f>IF(AND(ROW()&gt;'Uusi auto'!K$21,ROW()&lt;AG$4),'Uusi auto'!K$7,0)</f>
        <v>0</v>
      </c>
      <c r="W692">
        <f t="shared" si="44"/>
        <v>0</v>
      </c>
    </row>
    <row r="693" spans="3:23" x14ac:dyDescent="0.35">
      <c r="C693">
        <f>IF(AND(ROW()&gt;'Uusi auto'!E$21,ROW()&lt;'Uusi auto'!E$23),'Uusi auto'!E$7,0)</f>
        <v>0</v>
      </c>
      <c r="E693">
        <f t="shared" si="41"/>
        <v>0</v>
      </c>
      <c r="G693" cm="1">
        <f t="array" ref="G693">IF(AND($E693&gt;11,Taulukko2[Kohde]=Aikataulu!A$1),"SKIP",Aikataulu!A693)</f>
        <v>0</v>
      </c>
      <c r="H693" cm="1">
        <f t="array" ref="H693">IF(AND($E693&gt;11,Taulukko2[Matalin prioriteetti]=Aikataulu!B$1),"SKIP",Aikataulu!B693)</f>
        <v>0</v>
      </c>
      <c r="I693" cm="1">
        <f t="array" ref="I693">IF(AND($E693&gt;11,Taulukko2[Kohde]=Aikataulu!C$1),"SKIP",Aikataulu!C693)</f>
        <v>0</v>
      </c>
      <c r="J693" cm="1">
        <f t="array" ref="J693">IF(AND($E693&gt;11,Taulukko2[Kohde]=Aikataulu!D$1),"SKIP",Aikataulu!D693)</f>
        <v>0</v>
      </c>
      <c r="K693">
        <f t="shared" si="42"/>
        <v>0</v>
      </c>
      <c r="O693">
        <f>IF(AND(ROW()&gt;'Uusi auto'!E$21,ROW()&lt;AB$4),'Uusi auto'!E$7,0)</f>
        <v>0</v>
      </c>
      <c r="Q693">
        <f t="shared" si="43"/>
        <v>0</v>
      </c>
      <c r="U693">
        <f>IF(AND(ROW()&gt;'Uusi auto'!K$21,ROW()&lt;AG$4),'Uusi auto'!K$7,0)</f>
        <v>0</v>
      </c>
      <c r="W693">
        <f t="shared" si="44"/>
        <v>0</v>
      </c>
    </row>
    <row r="694" spans="3:23" x14ac:dyDescent="0.35">
      <c r="C694">
        <f>IF(AND(ROW()&gt;'Uusi auto'!E$21,ROW()&lt;'Uusi auto'!E$23),'Uusi auto'!E$7,0)</f>
        <v>0</v>
      </c>
      <c r="E694">
        <f t="shared" si="41"/>
        <v>0</v>
      </c>
      <c r="G694" cm="1">
        <f t="array" ref="G694">IF(AND($E694&gt;11,Taulukko2[Kohde]=Aikataulu!A$1),"SKIP",Aikataulu!A694)</f>
        <v>0</v>
      </c>
      <c r="H694" cm="1">
        <f t="array" ref="H694">IF(AND($E694&gt;11,Taulukko2[Matalin prioriteetti]=Aikataulu!B$1),"SKIP",Aikataulu!B694)</f>
        <v>0</v>
      </c>
      <c r="I694" cm="1">
        <f t="array" ref="I694">IF(AND($E694&gt;11,Taulukko2[Kohde]=Aikataulu!C$1),"SKIP",Aikataulu!C694)</f>
        <v>0</v>
      </c>
      <c r="J694" cm="1">
        <f t="array" ref="J694">IF(AND($E694&gt;11,Taulukko2[Kohde]=Aikataulu!D$1),"SKIP",Aikataulu!D694)</f>
        <v>0</v>
      </c>
      <c r="K694">
        <f t="shared" si="42"/>
        <v>0</v>
      </c>
      <c r="O694">
        <f>IF(AND(ROW()&gt;'Uusi auto'!E$21,ROW()&lt;AB$4),'Uusi auto'!E$7,0)</f>
        <v>0</v>
      </c>
      <c r="Q694">
        <f t="shared" si="43"/>
        <v>0</v>
      </c>
      <c r="U694">
        <f>IF(AND(ROW()&gt;'Uusi auto'!K$21,ROW()&lt;AG$4),'Uusi auto'!K$7,0)</f>
        <v>0</v>
      </c>
      <c r="W694">
        <f t="shared" si="44"/>
        <v>0</v>
      </c>
    </row>
    <row r="695" spans="3:23" x14ac:dyDescent="0.35">
      <c r="C695">
        <f>IF(AND(ROW()&gt;'Uusi auto'!E$21,ROW()&lt;'Uusi auto'!E$23),'Uusi auto'!E$7,0)</f>
        <v>0</v>
      </c>
      <c r="E695">
        <f t="shared" si="41"/>
        <v>0</v>
      </c>
      <c r="G695" cm="1">
        <f t="array" ref="G695">IF(AND($E695&gt;11,Taulukko2[Kohde]=Aikataulu!A$1),"SKIP",Aikataulu!A695)</f>
        <v>0</v>
      </c>
      <c r="H695" cm="1">
        <f t="array" ref="H695">IF(AND($E695&gt;11,Taulukko2[Matalin prioriteetti]=Aikataulu!B$1),"SKIP",Aikataulu!B695)</f>
        <v>0</v>
      </c>
      <c r="I695" cm="1">
        <f t="array" ref="I695">IF(AND($E695&gt;11,Taulukko2[Kohde]=Aikataulu!C$1),"SKIP",Aikataulu!C695)</f>
        <v>0</v>
      </c>
      <c r="J695" cm="1">
        <f t="array" ref="J695">IF(AND($E695&gt;11,Taulukko2[Kohde]=Aikataulu!D$1),"SKIP",Aikataulu!D695)</f>
        <v>0</v>
      </c>
      <c r="K695">
        <f t="shared" si="42"/>
        <v>0</v>
      </c>
      <c r="O695">
        <f>IF(AND(ROW()&gt;'Uusi auto'!E$21,ROW()&lt;AB$4),'Uusi auto'!E$7,0)</f>
        <v>0</v>
      </c>
      <c r="Q695">
        <f t="shared" si="43"/>
        <v>0</v>
      </c>
      <c r="U695">
        <f>IF(AND(ROW()&gt;'Uusi auto'!K$21,ROW()&lt;AG$4),'Uusi auto'!K$7,0)</f>
        <v>0</v>
      </c>
      <c r="W695">
        <f t="shared" si="44"/>
        <v>0</v>
      </c>
    </row>
    <row r="696" spans="3:23" x14ac:dyDescent="0.35">
      <c r="C696">
        <f>IF(AND(ROW()&gt;'Uusi auto'!E$21,ROW()&lt;'Uusi auto'!E$23),'Uusi auto'!E$7,0)</f>
        <v>0</v>
      </c>
      <c r="E696">
        <f t="shared" si="41"/>
        <v>0</v>
      </c>
      <c r="G696" cm="1">
        <f t="array" ref="G696">IF(AND($E696&gt;11,Taulukko2[Kohde]=Aikataulu!A$1),"SKIP",Aikataulu!A696)</f>
        <v>0</v>
      </c>
      <c r="H696" cm="1">
        <f t="array" ref="H696">IF(AND($E696&gt;11,Taulukko2[Matalin prioriteetti]=Aikataulu!B$1),"SKIP",Aikataulu!B696)</f>
        <v>0</v>
      </c>
      <c r="I696" cm="1">
        <f t="array" ref="I696">IF(AND($E696&gt;11,Taulukko2[Kohde]=Aikataulu!C$1),"SKIP",Aikataulu!C696)</f>
        <v>0</v>
      </c>
      <c r="J696" cm="1">
        <f t="array" ref="J696">IF(AND($E696&gt;11,Taulukko2[Kohde]=Aikataulu!D$1),"SKIP",Aikataulu!D696)</f>
        <v>0</v>
      </c>
      <c r="K696">
        <f t="shared" si="42"/>
        <v>0</v>
      </c>
      <c r="O696">
        <f>IF(AND(ROW()&gt;'Uusi auto'!E$21,ROW()&lt;AB$4),'Uusi auto'!E$7,0)</f>
        <v>0</v>
      </c>
      <c r="Q696">
        <f t="shared" si="43"/>
        <v>0</v>
      </c>
      <c r="U696">
        <f>IF(AND(ROW()&gt;'Uusi auto'!K$21,ROW()&lt;AG$4),'Uusi auto'!K$7,0)</f>
        <v>0</v>
      </c>
      <c r="W696">
        <f t="shared" si="44"/>
        <v>0</v>
      </c>
    </row>
    <row r="697" spans="3:23" x14ac:dyDescent="0.35">
      <c r="C697">
        <f>IF(AND(ROW()&gt;'Uusi auto'!E$21,ROW()&lt;'Uusi auto'!E$23),'Uusi auto'!E$7,0)</f>
        <v>0</v>
      </c>
      <c r="E697">
        <f t="shared" si="41"/>
        <v>0</v>
      </c>
      <c r="G697" cm="1">
        <f t="array" ref="G697">IF(AND($E697&gt;11,Taulukko2[Kohde]=Aikataulu!A$1),"SKIP",Aikataulu!A697)</f>
        <v>0</v>
      </c>
      <c r="H697" cm="1">
        <f t="array" ref="H697">IF(AND($E697&gt;11,Taulukko2[Matalin prioriteetti]=Aikataulu!B$1),"SKIP",Aikataulu!B697)</f>
        <v>0</v>
      </c>
      <c r="I697" cm="1">
        <f t="array" ref="I697">IF(AND($E697&gt;11,Taulukko2[Kohde]=Aikataulu!C$1),"SKIP",Aikataulu!C697)</f>
        <v>0</v>
      </c>
      <c r="J697" cm="1">
        <f t="array" ref="J697">IF(AND($E697&gt;11,Taulukko2[Kohde]=Aikataulu!D$1),"SKIP",Aikataulu!D697)</f>
        <v>0</v>
      </c>
      <c r="K697">
        <f t="shared" si="42"/>
        <v>0</v>
      </c>
      <c r="O697">
        <f>IF(AND(ROW()&gt;'Uusi auto'!E$21,ROW()&lt;AB$4),'Uusi auto'!E$7,0)</f>
        <v>0</v>
      </c>
      <c r="Q697">
        <f t="shared" si="43"/>
        <v>0</v>
      </c>
      <c r="U697">
        <f>IF(AND(ROW()&gt;'Uusi auto'!K$21,ROW()&lt;AG$4),'Uusi auto'!K$7,0)</f>
        <v>0</v>
      </c>
      <c r="W697">
        <f t="shared" si="44"/>
        <v>0</v>
      </c>
    </row>
    <row r="698" spans="3:23" x14ac:dyDescent="0.35">
      <c r="C698">
        <f>IF(AND(ROW()&gt;'Uusi auto'!E$21,ROW()&lt;'Uusi auto'!E$23),'Uusi auto'!E$7,0)</f>
        <v>0</v>
      </c>
      <c r="E698">
        <f t="shared" si="41"/>
        <v>0</v>
      </c>
      <c r="G698" cm="1">
        <f t="array" ref="G698">IF(AND($E698&gt;11,Taulukko2[Kohde]=Aikataulu!A$1),"SKIP",Aikataulu!A698)</f>
        <v>0</v>
      </c>
      <c r="H698" cm="1">
        <f t="array" ref="H698">IF(AND($E698&gt;11,Taulukko2[Matalin prioriteetti]=Aikataulu!B$1),"SKIP",Aikataulu!B698)</f>
        <v>0</v>
      </c>
      <c r="I698" cm="1">
        <f t="array" ref="I698">IF(AND($E698&gt;11,Taulukko2[Kohde]=Aikataulu!C$1),"SKIP",Aikataulu!C698)</f>
        <v>0</v>
      </c>
      <c r="J698" cm="1">
        <f t="array" ref="J698">IF(AND($E698&gt;11,Taulukko2[Kohde]=Aikataulu!D$1),"SKIP",Aikataulu!D698)</f>
        <v>0</v>
      </c>
      <c r="K698">
        <f t="shared" si="42"/>
        <v>0</v>
      </c>
      <c r="O698">
        <f>IF(AND(ROW()&gt;'Uusi auto'!E$21,ROW()&lt;AB$4),'Uusi auto'!E$7,0)</f>
        <v>0</v>
      </c>
      <c r="Q698">
        <f t="shared" si="43"/>
        <v>0</v>
      </c>
      <c r="U698">
        <f>IF(AND(ROW()&gt;'Uusi auto'!K$21,ROW()&lt;AG$4),'Uusi auto'!K$7,0)</f>
        <v>0</v>
      </c>
      <c r="W698">
        <f t="shared" si="44"/>
        <v>0</v>
      </c>
    </row>
    <row r="699" spans="3:23" x14ac:dyDescent="0.35">
      <c r="C699">
        <f>IF(AND(ROW()&gt;'Uusi auto'!E$21,ROW()&lt;'Uusi auto'!E$23),'Uusi auto'!E$7,0)</f>
        <v>0</v>
      </c>
      <c r="E699">
        <f t="shared" si="41"/>
        <v>0</v>
      </c>
      <c r="G699" cm="1">
        <f t="array" ref="G699">IF(AND($E699&gt;11,Taulukko2[Kohde]=Aikataulu!A$1),"SKIP",Aikataulu!A699)</f>
        <v>0</v>
      </c>
      <c r="H699" cm="1">
        <f t="array" ref="H699">IF(AND($E699&gt;11,Taulukko2[Matalin prioriteetti]=Aikataulu!B$1),"SKIP",Aikataulu!B699)</f>
        <v>0</v>
      </c>
      <c r="I699" cm="1">
        <f t="array" ref="I699">IF(AND($E699&gt;11,Taulukko2[Kohde]=Aikataulu!C$1),"SKIP",Aikataulu!C699)</f>
        <v>0</v>
      </c>
      <c r="J699" cm="1">
        <f t="array" ref="J699">IF(AND($E699&gt;11,Taulukko2[Kohde]=Aikataulu!D$1),"SKIP",Aikataulu!D699)</f>
        <v>0</v>
      </c>
      <c r="K699">
        <f t="shared" si="42"/>
        <v>0</v>
      </c>
      <c r="O699">
        <f>IF(AND(ROW()&gt;'Uusi auto'!E$21,ROW()&lt;AB$4),'Uusi auto'!E$7,0)</f>
        <v>0</v>
      </c>
      <c r="Q699">
        <f t="shared" si="43"/>
        <v>0</v>
      </c>
      <c r="U699">
        <f>IF(AND(ROW()&gt;'Uusi auto'!K$21,ROW()&lt;AG$4),'Uusi auto'!K$7,0)</f>
        <v>0</v>
      </c>
      <c r="W699">
        <f t="shared" si="44"/>
        <v>0</v>
      </c>
    </row>
    <row r="700" spans="3:23" x14ac:dyDescent="0.35">
      <c r="C700">
        <f>IF(AND(ROW()&gt;'Uusi auto'!E$21,ROW()&lt;'Uusi auto'!E$23),'Uusi auto'!E$7,0)</f>
        <v>0</v>
      </c>
      <c r="E700">
        <f t="shared" si="41"/>
        <v>0</v>
      </c>
      <c r="G700" cm="1">
        <f t="array" ref="G700">IF(AND($E700&gt;11,Taulukko2[Kohde]=Aikataulu!A$1),"SKIP",Aikataulu!A700)</f>
        <v>0</v>
      </c>
      <c r="H700" cm="1">
        <f t="array" ref="H700">IF(AND($E700&gt;11,Taulukko2[Matalin prioriteetti]=Aikataulu!B$1),"SKIP",Aikataulu!B700)</f>
        <v>0</v>
      </c>
      <c r="I700" cm="1">
        <f t="array" ref="I700">IF(AND($E700&gt;11,Taulukko2[Kohde]=Aikataulu!C$1),"SKIP",Aikataulu!C700)</f>
        <v>0</v>
      </c>
      <c r="J700" cm="1">
        <f t="array" ref="J700">IF(AND($E700&gt;11,Taulukko2[Kohde]=Aikataulu!D$1),"SKIP",Aikataulu!D700)</f>
        <v>0</v>
      </c>
      <c r="K700">
        <f t="shared" si="42"/>
        <v>0</v>
      </c>
      <c r="O700">
        <f>IF(AND(ROW()&gt;'Uusi auto'!E$21,ROW()&lt;AB$4),'Uusi auto'!E$7,0)</f>
        <v>0</v>
      </c>
      <c r="Q700">
        <f t="shared" si="43"/>
        <v>0</v>
      </c>
      <c r="U700">
        <f>IF(AND(ROW()&gt;'Uusi auto'!K$21,ROW()&lt;AG$4),'Uusi auto'!K$7,0)</f>
        <v>0</v>
      </c>
      <c r="W700">
        <f t="shared" si="44"/>
        <v>0</v>
      </c>
    </row>
    <row r="701" spans="3:23" x14ac:dyDescent="0.35">
      <c r="C701">
        <f>IF(AND(ROW()&gt;'Uusi auto'!E$21,ROW()&lt;'Uusi auto'!E$23),'Uusi auto'!E$7,0)</f>
        <v>0</v>
      </c>
      <c r="E701">
        <f t="shared" si="41"/>
        <v>0</v>
      </c>
      <c r="G701" cm="1">
        <f t="array" ref="G701">IF(AND($E701&gt;11,Taulukko2[Kohde]=Aikataulu!A$1),"SKIP",Aikataulu!A701)</f>
        <v>0</v>
      </c>
      <c r="H701" cm="1">
        <f t="array" ref="H701">IF(AND($E701&gt;11,Taulukko2[Matalin prioriteetti]=Aikataulu!B$1),"SKIP",Aikataulu!B701)</f>
        <v>0</v>
      </c>
      <c r="I701" cm="1">
        <f t="array" ref="I701">IF(AND($E701&gt;11,Taulukko2[Kohde]=Aikataulu!C$1),"SKIP",Aikataulu!C701)</f>
        <v>0</v>
      </c>
      <c r="J701" cm="1">
        <f t="array" ref="J701">IF(AND($E701&gt;11,Taulukko2[Kohde]=Aikataulu!D$1),"SKIP",Aikataulu!D701)</f>
        <v>0</v>
      </c>
      <c r="K701">
        <f t="shared" si="42"/>
        <v>0</v>
      </c>
      <c r="O701">
        <f>IF(AND(ROW()&gt;'Uusi auto'!E$21,ROW()&lt;AB$4),'Uusi auto'!E$7,0)</f>
        <v>0</v>
      </c>
      <c r="Q701">
        <f t="shared" si="43"/>
        <v>0</v>
      </c>
      <c r="U701">
        <f>IF(AND(ROW()&gt;'Uusi auto'!K$21,ROW()&lt;AG$4),'Uusi auto'!K$7,0)</f>
        <v>0</v>
      </c>
      <c r="W701">
        <f t="shared" si="44"/>
        <v>0</v>
      </c>
    </row>
    <row r="702" spans="3:23" x14ac:dyDescent="0.35">
      <c r="C702">
        <f>IF(AND(ROW()&gt;'Uusi auto'!E$21,ROW()&lt;'Uusi auto'!E$23),'Uusi auto'!E$7,0)</f>
        <v>0</v>
      </c>
      <c r="E702">
        <f t="shared" si="41"/>
        <v>0</v>
      </c>
      <c r="G702" cm="1">
        <f t="array" ref="G702">IF(AND($E702&gt;11,Taulukko2[Kohde]=Aikataulu!A$1),"SKIP",Aikataulu!A702)</f>
        <v>0</v>
      </c>
      <c r="H702" cm="1">
        <f t="array" ref="H702">IF(AND($E702&gt;11,Taulukko2[Matalin prioriteetti]=Aikataulu!B$1),"SKIP",Aikataulu!B702)</f>
        <v>0</v>
      </c>
      <c r="I702" cm="1">
        <f t="array" ref="I702">IF(AND($E702&gt;11,Taulukko2[Kohde]=Aikataulu!C$1),"SKIP",Aikataulu!C702)</f>
        <v>0</v>
      </c>
      <c r="J702" cm="1">
        <f t="array" ref="J702">IF(AND($E702&gt;11,Taulukko2[Kohde]=Aikataulu!D$1),"SKIP",Aikataulu!D702)</f>
        <v>0</v>
      </c>
      <c r="K702">
        <f t="shared" si="42"/>
        <v>0</v>
      </c>
      <c r="O702">
        <f>IF(AND(ROW()&gt;'Uusi auto'!E$21,ROW()&lt;AB$4),'Uusi auto'!E$7,0)</f>
        <v>0</v>
      </c>
      <c r="Q702">
        <f t="shared" si="43"/>
        <v>0</v>
      </c>
      <c r="U702">
        <f>IF(AND(ROW()&gt;'Uusi auto'!K$21,ROW()&lt;AG$4),'Uusi auto'!K$7,0)</f>
        <v>0</v>
      </c>
      <c r="W702">
        <f t="shared" si="44"/>
        <v>0</v>
      </c>
    </row>
    <row r="703" spans="3:23" x14ac:dyDescent="0.35">
      <c r="C703">
        <f>IF(AND(ROW()&gt;'Uusi auto'!E$21,ROW()&lt;'Uusi auto'!E$23),'Uusi auto'!E$7,0)</f>
        <v>0</v>
      </c>
      <c r="E703">
        <f t="shared" si="41"/>
        <v>0</v>
      </c>
      <c r="G703" cm="1">
        <f t="array" ref="G703">IF(AND($E703&gt;11,Taulukko2[Kohde]=Aikataulu!A$1),"SKIP",Aikataulu!A703)</f>
        <v>0</v>
      </c>
      <c r="H703" cm="1">
        <f t="array" ref="H703">IF(AND($E703&gt;11,Taulukko2[Matalin prioriteetti]=Aikataulu!B$1),"SKIP",Aikataulu!B703)</f>
        <v>0</v>
      </c>
      <c r="I703" cm="1">
        <f t="array" ref="I703">IF(AND($E703&gt;11,Taulukko2[Kohde]=Aikataulu!C$1),"SKIP",Aikataulu!C703)</f>
        <v>0</v>
      </c>
      <c r="J703" cm="1">
        <f t="array" ref="J703">IF(AND($E703&gt;11,Taulukko2[Kohde]=Aikataulu!D$1),"SKIP",Aikataulu!D703)</f>
        <v>0</v>
      </c>
      <c r="K703">
        <f t="shared" si="42"/>
        <v>0</v>
      </c>
      <c r="O703">
        <f>IF(AND(ROW()&gt;'Uusi auto'!E$21,ROW()&lt;AB$4),'Uusi auto'!E$7,0)</f>
        <v>0</v>
      </c>
      <c r="Q703">
        <f t="shared" si="43"/>
        <v>0</v>
      </c>
      <c r="U703">
        <f>IF(AND(ROW()&gt;'Uusi auto'!K$21,ROW()&lt;AG$4),'Uusi auto'!K$7,0)</f>
        <v>0</v>
      </c>
      <c r="W703">
        <f t="shared" si="44"/>
        <v>0</v>
      </c>
    </row>
    <row r="704" spans="3:23" x14ac:dyDescent="0.35">
      <c r="C704">
        <f>IF(AND(ROW()&gt;'Uusi auto'!E$21,ROW()&lt;'Uusi auto'!E$23),'Uusi auto'!E$7,0)</f>
        <v>0</v>
      </c>
      <c r="E704">
        <f t="shared" si="41"/>
        <v>0</v>
      </c>
      <c r="G704" cm="1">
        <f t="array" ref="G704">IF(AND($E704&gt;11,Taulukko2[Kohde]=Aikataulu!A$1),"SKIP",Aikataulu!A704)</f>
        <v>0</v>
      </c>
      <c r="H704" cm="1">
        <f t="array" ref="H704">IF(AND($E704&gt;11,Taulukko2[Matalin prioriteetti]=Aikataulu!B$1),"SKIP",Aikataulu!B704)</f>
        <v>0</v>
      </c>
      <c r="I704" cm="1">
        <f t="array" ref="I704">IF(AND($E704&gt;11,Taulukko2[Kohde]=Aikataulu!C$1),"SKIP",Aikataulu!C704)</f>
        <v>0</v>
      </c>
      <c r="J704" cm="1">
        <f t="array" ref="J704">IF(AND($E704&gt;11,Taulukko2[Kohde]=Aikataulu!D$1),"SKIP",Aikataulu!D704)</f>
        <v>0</v>
      </c>
      <c r="K704">
        <f t="shared" si="42"/>
        <v>0</v>
      </c>
      <c r="O704">
        <f>IF(AND(ROW()&gt;'Uusi auto'!E$21,ROW()&lt;AB$4),'Uusi auto'!E$7,0)</f>
        <v>0</v>
      </c>
      <c r="Q704">
        <f t="shared" si="43"/>
        <v>0</v>
      </c>
      <c r="U704">
        <f>IF(AND(ROW()&gt;'Uusi auto'!K$21,ROW()&lt;AG$4),'Uusi auto'!K$7,0)</f>
        <v>0</v>
      </c>
      <c r="W704">
        <f t="shared" si="44"/>
        <v>0</v>
      </c>
    </row>
    <row r="705" spans="3:23" x14ac:dyDescent="0.35">
      <c r="C705">
        <f>IF(AND(ROW()&gt;'Uusi auto'!E$21,ROW()&lt;'Uusi auto'!E$23),'Uusi auto'!E$7,0)</f>
        <v>0</v>
      </c>
      <c r="E705">
        <f t="shared" si="41"/>
        <v>0</v>
      </c>
      <c r="G705" cm="1">
        <f t="array" ref="G705">IF(AND($E705&gt;11,Taulukko2[Kohde]=Aikataulu!A$1),"SKIP",Aikataulu!A705)</f>
        <v>0</v>
      </c>
      <c r="H705" cm="1">
        <f t="array" ref="H705">IF(AND($E705&gt;11,Taulukko2[Matalin prioriteetti]=Aikataulu!B$1),"SKIP",Aikataulu!B705)</f>
        <v>0</v>
      </c>
      <c r="I705" cm="1">
        <f t="array" ref="I705">IF(AND($E705&gt;11,Taulukko2[Kohde]=Aikataulu!C$1),"SKIP",Aikataulu!C705)</f>
        <v>0</v>
      </c>
      <c r="J705" cm="1">
        <f t="array" ref="J705">IF(AND($E705&gt;11,Taulukko2[Kohde]=Aikataulu!D$1),"SKIP",Aikataulu!D705)</f>
        <v>0</v>
      </c>
      <c r="K705">
        <f t="shared" si="42"/>
        <v>0</v>
      </c>
      <c r="O705">
        <f>IF(AND(ROW()&gt;'Uusi auto'!E$21,ROW()&lt;AB$4),'Uusi auto'!E$7,0)</f>
        <v>0</v>
      </c>
      <c r="Q705">
        <f t="shared" si="43"/>
        <v>0</v>
      </c>
      <c r="U705">
        <f>IF(AND(ROW()&gt;'Uusi auto'!K$21,ROW()&lt;AG$4),'Uusi auto'!K$7,0)</f>
        <v>0</v>
      </c>
      <c r="W705">
        <f t="shared" si="44"/>
        <v>0</v>
      </c>
    </row>
    <row r="706" spans="3:23" x14ac:dyDescent="0.35">
      <c r="C706">
        <f>IF(AND(ROW()&gt;'Uusi auto'!E$21,ROW()&lt;'Uusi auto'!E$23),'Uusi auto'!E$7,0)</f>
        <v>0</v>
      </c>
      <c r="E706">
        <f t="shared" si="41"/>
        <v>0</v>
      </c>
      <c r="G706" cm="1">
        <f t="array" ref="G706">IF(AND($E706&gt;11,Taulukko2[Kohde]=Aikataulu!A$1),"SKIP",Aikataulu!A706)</f>
        <v>0</v>
      </c>
      <c r="H706" cm="1">
        <f t="array" ref="H706">IF(AND($E706&gt;11,Taulukko2[Matalin prioriteetti]=Aikataulu!B$1),"SKIP",Aikataulu!B706)</f>
        <v>0</v>
      </c>
      <c r="I706" cm="1">
        <f t="array" ref="I706">IF(AND($E706&gt;11,Taulukko2[Kohde]=Aikataulu!C$1),"SKIP",Aikataulu!C706)</f>
        <v>0</v>
      </c>
      <c r="J706" cm="1">
        <f t="array" ref="J706">IF(AND($E706&gt;11,Taulukko2[Kohde]=Aikataulu!D$1),"SKIP",Aikataulu!D706)</f>
        <v>0</v>
      </c>
      <c r="K706">
        <f t="shared" si="42"/>
        <v>0</v>
      </c>
      <c r="O706">
        <f>IF(AND(ROW()&gt;'Uusi auto'!E$21,ROW()&lt;AB$4),'Uusi auto'!E$7,0)</f>
        <v>0</v>
      </c>
      <c r="Q706">
        <f t="shared" si="43"/>
        <v>0</v>
      </c>
      <c r="U706">
        <f>IF(AND(ROW()&gt;'Uusi auto'!K$21,ROW()&lt;AG$4),'Uusi auto'!K$7,0)</f>
        <v>0</v>
      </c>
      <c r="W706">
        <f t="shared" si="44"/>
        <v>0</v>
      </c>
    </row>
    <row r="707" spans="3:23" x14ac:dyDescent="0.35">
      <c r="C707">
        <f>IF(AND(ROW()&gt;'Uusi auto'!E$21,ROW()&lt;'Uusi auto'!E$23),'Uusi auto'!E$7,0)</f>
        <v>0</v>
      </c>
      <c r="E707">
        <f t="shared" ref="E707:E720" si="45">SUM(A707:D707)</f>
        <v>0</v>
      </c>
      <c r="G707" cm="1">
        <f t="array" ref="G707">IF(AND($E707&gt;11,Taulukko2[Kohde]=Aikataulu!A$1),"SKIP",Aikataulu!A707)</f>
        <v>0</v>
      </c>
      <c r="H707" cm="1">
        <f t="array" ref="H707">IF(AND($E707&gt;11,Taulukko2[Matalin prioriteetti]=Aikataulu!B$1),"SKIP",Aikataulu!B707)</f>
        <v>0</v>
      </c>
      <c r="I707" cm="1">
        <f t="array" ref="I707">IF(AND($E707&gt;11,Taulukko2[Kohde]=Aikataulu!C$1),"SKIP",Aikataulu!C707)</f>
        <v>0</v>
      </c>
      <c r="J707" cm="1">
        <f t="array" ref="J707">IF(AND($E707&gt;11,Taulukko2[Kohde]=Aikataulu!D$1),"SKIP",Aikataulu!D707)</f>
        <v>0</v>
      </c>
      <c r="K707">
        <f t="shared" ref="K707:K720" si="46">SUM(G707:J707)</f>
        <v>0</v>
      </c>
      <c r="O707">
        <f>IF(AND(ROW()&gt;'Uusi auto'!E$21,ROW()&lt;AB$4),'Uusi auto'!E$7,0)</f>
        <v>0</v>
      </c>
      <c r="Q707">
        <f t="shared" ref="Q707:Q720" si="47">SUM(M707:P707)</f>
        <v>0</v>
      </c>
      <c r="U707">
        <f>IF(AND(ROW()&gt;'Uusi auto'!K$21,ROW()&lt;AG$4),'Uusi auto'!K$7,0)</f>
        <v>0</v>
      </c>
      <c r="W707">
        <f t="shared" ref="W707:W720" si="48">SUM(S707:V707)</f>
        <v>0</v>
      </c>
    </row>
    <row r="708" spans="3:23" x14ac:dyDescent="0.35">
      <c r="C708">
        <f>IF(AND(ROW()&gt;'Uusi auto'!E$21,ROW()&lt;'Uusi auto'!E$23),'Uusi auto'!E$7,0)</f>
        <v>0</v>
      </c>
      <c r="E708">
        <f t="shared" si="45"/>
        <v>0</v>
      </c>
      <c r="G708" cm="1">
        <f t="array" ref="G708">IF(AND($E708&gt;11,Taulukko2[Kohde]=Aikataulu!A$1),"SKIP",Aikataulu!A708)</f>
        <v>0</v>
      </c>
      <c r="H708" cm="1">
        <f t="array" ref="H708">IF(AND($E708&gt;11,Taulukko2[Matalin prioriteetti]=Aikataulu!B$1),"SKIP",Aikataulu!B708)</f>
        <v>0</v>
      </c>
      <c r="I708" cm="1">
        <f t="array" ref="I708">IF(AND($E708&gt;11,Taulukko2[Kohde]=Aikataulu!C$1),"SKIP",Aikataulu!C708)</f>
        <v>0</v>
      </c>
      <c r="J708" cm="1">
        <f t="array" ref="J708">IF(AND($E708&gt;11,Taulukko2[Kohde]=Aikataulu!D$1),"SKIP",Aikataulu!D708)</f>
        <v>0</v>
      </c>
      <c r="K708">
        <f t="shared" si="46"/>
        <v>0</v>
      </c>
      <c r="O708">
        <f>IF(AND(ROW()&gt;'Uusi auto'!E$21,ROW()&lt;AB$4),'Uusi auto'!E$7,0)</f>
        <v>0</v>
      </c>
      <c r="Q708">
        <f t="shared" si="47"/>
        <v>0</v>
      </c>
      <c r="U708">
        <f>IF(AND(ROW()&gt;'Uusi auto'!K$21,ROW()&lt;AG$4),'Uusi auto'!K$7,0)</f>
        <v>0</v>
      </c>
      <c r="W708">
        <f t="shared" si="48"/>
        <v>0</v>
      </c>
    </row>
    <row r="709" spans="3:23" x14ac:dyDescent="0.35">
      <c r="C709">
        <f>IF(AND(ROW()&gt;'Uusi auto'!E$21,ROW()&lt;'Uusi auto'!E$23),'Uusi auto'!E$7,0)</f>
        <v>0</v>
      </c>
      <c r="E709">
        <f t="shared" si="45"/>
        <v>0</v>
      </c>
      <c r="G709" cm="1">
        <f t="array" ref="G709">IF(AND($E709&gt;11,Taulukko2[Kohde]=Aikataulu!A$1),"SKIP",Aikataulu!A709)</f>
        <v>0</v>
      </c>
      <c r="H709" cm="1">
        <f t="array" ref="H709">IF(AND($E709&gt;11,Taulukko2[Matalin prioriteetti]=Aikataulu!B$1),"SKIP",Aikataulu!B709)</f>
        <v>0</v>
      </c>
      <c r="I709" cm="1">
        <f t="array" ref="I709">IF(AND($E709&gt;11,Taulukko2[Kohde]=Aikataulu!C$1),"SKIP",Aikataulu!C709)</f>
        <v>0</v>
      </c>
      <c r="J709" cm="1">
        <f t="array" ref="J709">IF(AND($E709&gt;11,Taulukko2[Kohde]=Aikataulu!D$1),"SKIP",Aikataulu!D709)</f>
        <v>0</v>
      </c>
      <c r="K709">
        <f t="shared" si="46"/>
        <v>0</v>
      </c>
      <c r="O709">
        <f>IF(AND(ROW()&gt;'Uusi auto'!E$21,ROW()&lt;AB$4),'Uusi auto'!E$7,0)</f>
        <v>0</v>
      </c>
      <c r="Q709">
        <f t="shared" si="47"/>
        <v>0</v>
      </c>
      <c r="U709">
        <f>IF(AND(ROW()&gt;'Uusi auto'!K$21,ROW()&lt;AG$4),'Uusi auto'!K$7,0)</f>
        <v>0</v>
      </c>
      <c r="W709">
        <f t="shared" si="48"/>
        <v>0</v>
      </c>
    </row>
    <row r="710" spans="3:23" x14ac:dyDescent="0.35">
      <c r="C710">
        <f>IF(AND(ROW()&gt;'Uusi auto'!E$21,ROW()&lt;'Uusi auto'!E$23),'Uusi auto'!E$7,0)</f>
        <v>0</v>
      </c>
      <c r="E710">
        <f t="shared" si="45"/>
        <v>0</v>
      </c>
      <c r="G710" cm="1">
        <f t="array" ref="G710">IF(AND($E710&gt;11,Taulukko2[Kohde]=Aikataulu!A$1),"SKIP",Aikataulu!A710)</f>
        <v>0</v>
      </c>
      <c r="H710" cm="1">
        <f t="array" ref="H710">IF(AND($E710&gt;11,Taulukko2[Matalin prioriteetti]=Aikataulu!B$1),"SKIP",Aikataulu!B710)</f>
        <v>0</v>
      </c>
      <c r="I710" cm="1">
        <f t="array" ref="I710">IF(AND($E710&gt;11,Taulukko2[Kohde]=Aikataulu!C$1),"SKIP",Aikataulu!C710)</f>
        <v>0</v>
      </c>
      <c r="J710" cm="1">
        <f t="array" ref="J710">IF(AND($E710&gt;11,Taulukko2[Kohde]=Aikataulu!D$1),"SKIP",Aikataulu!D710)</f>
        <v>0</v>
      </c>
      <c r="K710">
        <f t="shared" si="46"/>
        <v>0</v>
      </c>
      <c r="O710">
        <f>IF(AND(ROW()&gt;'Uusi auto'!E$21,ROW()&lt;AB$4),'Uusi auto'!E$7,0)</f>
        <v>0</v>
      </c>
      <c r="Q710">
        <f t="shared" si="47"/>
        <v>0</v>
      </c>
      <c r="U710">
        <f>IF(AND(ROW()&gt;'Uusi auto'!K$21,ROW()&lt;AG$4),'Uusi auto'!K$7,0)</f>
        <v>0</v>
      </c>
      <c r="W710">
        <f t="shared" si="48"/>
        <v>0</v>
      </c>
    </row>
    <row r="711" spans="3:23" x14ac:dyDescent="0.35">
      <c r="C711">
        <f>IF(AND(ROW()&gt;'Uusi auto'!E$21,ROW()&lt;'Uusi auto'!E$23),'Uusi auto'!E$7,0)</f>
        <v>0</v>
      </c>
      <c r="E711">
        <f t="shared" si="45"/>
        <v>0</v>
      </c>
      <c r="G711" cm="1">
        <f t="array" ref="G711">IF(AND($E711&gt;11,Taulukko2[Kohde]=Aikataulu!A$1),"SKIP",Aikataulu!A711)</f>
        <v>0</v>
      </c>
      <c r="H711" cm="1">
        <f t="array" ref="H711">IF(AND($E711&gt;11,Taulukko2[Matalin prioriteetti]=Aikataulu!B$1),"SKIP",Aikataulu!B711)</f>
        <v>0</v>
      </c>
      <c r="I711" cm="1">
        <f t="array" ref="I711">IF(AND($E711&gt;11,Taulukko2[Kohde]=Aikataulu!C$1),"SKIP",Aikataulu!C711)</f>
        <v>0</v>
      </c>
      <c r="J711" cm="1">
        <f t="array" ref="J711">IF(AND($E711&gt;11,Taulukko2[Kohde]=Aikataulu!D$1),"SKIP",Aikataulu!D711)</f>
        <v>0</v>
      </c>
      <c r="K711">
        <f t="shared" si="46"/>
        <v>0</v>
      </c>
      <c r="O711">
        <f>IF(AND(ROW()&gt;'Uusi auto'!E$21,ROW()&lt;AB$4),'Uusi auto'!E$7,0)</f>
        <v>0</v>
      </c>
      <c r="Q711">
        <f t="shared" si="47"/>
        <v>0</v>
      </c>
      <c r="U711">
        <f>IF(AND(ROW()&gt;'Uusi auto'!K$21,ROW()&lt;AG$4),'Uusi auto'!K$7,0)</f>
        <v>0</v>
      </c>
      <c r="W711">
        <f t="shared" si="48"/>
        <v>0</v>
      </c>
    </row>
    <row r="712" spans="3:23" x14ac:dyDescent="0.35">
      <c r="C712">
        <f>IF(AND(ROW()&gt;'Uusi auto'!E$21,ROW()&lt;'Uusi auto'!E$23),'Uusi auto'!E$7,0)</f>
        <v>0</v>
      </c>
      <c r="E712">
        <f t="shared" si="45"/>
        <v>0</v>
      </c>
      <c r="G712" cm="1">
        <f t="array" ref="G712">IF(AND($E712&gt;11,Taulukko2[Kohde]=Aikataulu!A$1),"SKIP",Aikataulu!A712)</f>
        <v>0</v>
      </c>
      <c r="H712" cm="1">
        <f t="array" ref="H712">IF(AND($E712&gt;11,Taulukko2[Matalin prioriteetti]=Aikataulu!B$1),"SKIP",Aikataulu!B712)</f>
        <v>0</v>
      </c>
      <c r="I712" cm="1">
        <f t="array" ref="I712">IF(AND($E712&gt;11,Taulukko2[Kohde]=Aikataulu!C$1),"SKIP",Aikataulu!C712)</f>
        <v>0</v>
      </c>
      <c r="J712" cm="1">
        <f t="array" ref="J712">IF(AND($E712&gt;11,Taulukko2[Kohde]=Aikataulu!D$1),"SKIP",Aikataulu!D712)</f>
        <v>0</v>
      </c>
      <c r="K712">
        <f t="shared" si="46"/>
        <v>0</v>
      </c>
      <c r="O712">
        <f>IF(AND(ROW()&gt;'Uusi auto'!E$21,ROW()&lt;AB$4),'Uusi auto'!E$7,0)</f>
        <v>0</v>
      </c>
      <c r="Q712">
        <f t="shared" si="47"/>
        <v>0</v>
      </c>
      <c r="U712">
        <f>IF(AND(ROW()&gt;'Uusi auto'!K$21,ROW()&lt;AG$4),'Uusi auto'!K$7,0)</f>
        <v>0</v>
      </c>
      <c r="W712">
        <f t="shared" si="48"/>
        <v>0</v>
      </c>
    </row>
    <row r="713" spans="3:23" x14ac:dyDescent="0.35">
      <c r="C713">
        <f>IF(AND(ROW()&gt;'Uusi auto'!E$21,ROW()&lt;'Uusi auto'!E$23),'Uusi auto'!E$7,0)</f>
        <v>0</v>
      </c>
      <c r="E713">
        <f t="shared" si="45"/>
        <v>0</v>
      </c>
      <c r="G713" cm="1">
        <f t="array" ref="G713">IF(AND($E713&gt;11,Taulukko2[Kohde]=Aikataulu!A$1),"SKIP",Aikataulu!A713)</f>
        <v>0</v>
      </c>
      <c r="H713" cm="1">
        <f t="array" ref="H713">IF(AND($E713&gt;11,Taulukko2[Matalin prioriteetti]=Aikataulu!B$1),"SKIP",Aikataulu!B713)</f>
        <v>0</v>
      </c>
      <c r="I713" cm="1">
        <f t="array" ref="I713">IF(AND($E713&gt;11,Taulukko2[Kohde]=Aikataulu!C$1),"SKIP",Aikataulu!C713)</f>
        <v>0</v>
      </c>
      <c r="J713" cm="1">
        <f t="array" ref="J713">IF(AND($E713&gt;11,Taulukko2[Kohde]=Aikataulu!D$1),"SKIP",Aikataulu!D713)</f>
        <v>0</v>
      </c>
      <c r="K713">
        <f t="shared" si="46"/>
        <v>0</v>
      </c>
      <c r="O713">
        <f>IF(AND(ROW()&gt;'Uusi auto'!E$21,ROW()&lt;AB$4),'Uusi auto'!E$7,0)</f>
        <v>0</v>
      </c>
      <c r="Q713">
        <f t="shared" si="47"/>
        <v>0</v>
      </c>
      <c r="U713">
        <f>IF(AND(ROW()&gt;'Uusi auto'!K$21,ROW()&lt;AG$4),'Uusi auto'!K$7,0)</f>
        <v>0</v>
      </c>
      <c r="W713">
        <f t="shared" si="48"/>
        <v>0</v>
      </c>
    </row>
    <row r="714" spans="3:23" x14ac:dyDescent="0.35">
      <c r="C714">
        <f>IF(AND(ROW()&gt;'Uusi auto'!E$21,ROW()&lt;'Uusi auto'!E$23),'Uusi auto'!E$7,0)</f>
        <v>0</v>
      </c>
      <c r="E714">
        <f t="shared" si="45"/>
        <v>0</v>
      </c>
      <c r="G714" cm="1">
        <f t="array" ref="G714">IF(AND($E714&gt;11,Taulukko2[Kohde]=Aikataulu!A$1),"SKIP",Aikataulu!A714)</f>
        <v>0</v>
      </c>
      <c r="H714" cm="1">
        <f t="array" ref="H714">IF(AND($E714&gt;11,Taulukko2[Matalin prioriteetti]=Aikataulu!B$1),"SKIP",Aikataulu!B714)</f>
        <v>0</v>
      </c>
      <c r="I714" cm="1">
        <f t="array" ref="I714">IF(AND($E714&gt;11,Taulukko2[Kohde]=Aikataulu!C$1),"SKIP",Aikataulu!C714)</f>
        <v>0</v>
      </c>
      <c r="J714" cm="1">
        <f t="array" ref="J714">IF(AND($E714&gt;11,Taulukko2[Kohde]=Aikataulu!D$1),"SKIP",Aikataulu!D714)</f>
        <v>0</v>
      </c>
      <c r="K714">
        <f t="shared" si="46"/>
        <v>0</v>
      </c>
      <c r="O714">
        <f>IF(AND(ROW()&gt;'Uusi auto'!E$21,ROW()&lt;AB$4),'Uusi auto'!E$7,0)</f>
        <v>0</v>
      </c>
      <c r="Q714">
        <f t="shared" si="47"/>
        <v>0</v>
      </c>
      <c r="U714">
        <f>IF(AND(ROW()&gt;'Uusi auto'!K$21,ROW()&lt;AG$4),'Uusi auto'!K$7,0)</f>
        <v>0</v>
      </c>
      <c r="W714">
        <f t="shared" si="48"/>
        <v>0</v>
      </c>
    </row>
    <row r="715" spans="3:23" x14ac:dyDescent="0.35">
      <c r="C715">
        <f>IF(AND(ROW()&gt;'Uusi auto'!E$21,ROW()&lt;'Uusi auto'!E$23),'Uusi auto'!E$7,0)</f>
        <v>0</v>
      </c>
      <c r="E715">
        <f t="shared" si="45"/>
        <v>0</v>
      </c>
      <c r="G715" cm="1">
        <f t="array" ref="G715">IF(AND($E715&gt;11,Taulukko2[Kohde]=Aikataulu!A$1),"SKIP",Aikataulu!A715)</f>
        <v>0</v>
      </c>
      <c r="H715" cm="1">
        <f t="array" ref="H715">IF(AND($E715&gt;11,Taulukko2[Matalin prioriteetti]=Aikataulu!B$1),"SKIP",Aikataulu!B715)</f>
        <v>0</v>
      </c>
      <c r="I715" cm="1">
        <f t="array" ref="I715">IF(AND($E715&gt;11,Taulukko2[Kohde]=Aikataulu!C$1),"SKIP",Aikataulu!C715)</f>
        <v>0</v>
      </c>
      <c r="J715" cm="1">
        <f t="array" ref="J715">IF(AND($E715&gt;11,Taulukko2[Kohde]=Aikataulu!D$1),"SKIP",Aikataulu!D715)</f>
        <v>0</v>
      </c>
      <c r="K715">
        <f t="shared" si="46"/>
        <v>0</v>
      </c>
      <c r="O715">
        <f>IF(AND(ROW()&gt;'Uusi auto'!E$21,ROW()&lt;AB$4),'Uusi auto'!E$7,0)</f>
        <v>0</v>
      </c>
      <c r="Q715">
        <f t="shared" si="47"/>
        <v>0</v>
      </c>
      <c r="U715">
        <f>IF(AND(ROW()&gt;'Uusi auto'!K$21,ROW()&lt;AG$4),'Uusi auto'!K$7,0)</f>
        <v>0</v>
      </c>
      <c r="W715">
        <f t="shared" si="48"/>
        <v>0</v>
      </c>
    </row>
    <row r="716" spans="3:23" x14ac:dyDescent="0.35">
      <c r="C716">
        <f>IF(AND(ROW()&gt;'Uusi auto'!E$21,ROW()&lt;'Uusi auto'!E$23),'Uusi auto'!E$7,0)</f>
        <v>0</v>
      </c>
      <c r="E716">
        <f t="shared" si="45"/>
        <v>0</v>
      </c>
      <c r="G716" cm="1">
        <f t="array" ref="G716">IF(AND($E716&gt;11,Taulukko2[Kohde]=Aikataulu!A$1),"SKIP",Aikataulu!A716)</f>
        <v>0</v>
      </c>
      <c r="H716" cm="1">
        <f t="array" ref="H716">IF(AND($E716&gt;11,Taulukko2[Matalin prioriteetti]=Aikataulu!B$1),"SKIP",Aikataulu!B716)</f>
        <v>0</v>
      </c>
      <c r="I716" cm="1">
        <f t="array" ref="I716">IF(AND($E716&gt;11,Taulukko2[Kohde]=Aikataulu!C$1),"SKIP",Aikataulu!C716)</f>
        <v>0</v>
      </c>
      <c r="J716" cm="1">
        <f t="array" ref="J716">IF(AND($E716&gt;11,Taulukko2[Kohde]=Aikataulu!D$1),"SKIP",Aikataulu!D716)</f>
        <v>0</v>
      </c>
      <c r="K716">
        <f t="shared" si="46"/>
        <v>0</v>
      </c>
      <c r="O716">
        <f>IF(AND(ROW()&gt;'Uusi auto'!E$21,ROW()&lt;AB$4),'Uusi auto'!E$7,0)</f>
        <v>0</v>
      </c>
      <c r="Q716">
        <f t="shared" si="47"/>
        <v>0</v>
      </c>
      <c r="U716">
        <f>IF(AND(ROW()&gt;'Uusi auto'!K$21,ROW()&lt;AG$4),'Uusi auto'!K$7,0)</f>
        <v>0</v>
      </c>
      <c r="W716">
        <f t="shared" si="48"/>
        <v>0</v>
      </c>
    </row>
    <row r="717" spans="3:23" x14ac:dyDescent="0.35">
      <c r="C717">
        <f>IF(AND(ROW()&gt;'Uusi auto'!E$21,ROW()&lt;'Uusi auto'!E$23),'Uusi auto'!E$7,0)</f>
        <v>0</v>
      </c>
      <c r="E717">
        <f t="shared" si="45"/>
        <v>0</v>
      </c>
      <c r="G717" cm="1">
        <f t="array" ref="G717">IF(AND($E717&gt;11,Taulukko2[Kohde]=Aikataulu!A$1),"SKIP",Aikataulu!A717)</f>
        <v>0</v>
      </c>
      <c r="H717" cm="1">
        <f t="array" ref="H717">IF(AND($E717&gt;11,Taulukko2[Matalin prioriteetti]=Aikataulu!B$1),"SKIP",Aikataulu!B717)</f>
        <v>0</v>
      </c>
      <c r="I717" cm="1">
        <f t="array" ref="I717">IF(AND($E717&gt;11,Taulukko2[Kohde]=Aikataulu!C$1),"SKIP",Aikataulu!C717)</f>
        <v>0</v>
      </c>
      <c r="J717" cm="1">
        <f t="array" ref="J717">IF(AND($E717&gt;11,Taulukko2[Kohde]=Aikataulu!D$1),"SKIP",Aikataulu!D717)</f>
        <v>0</v>
      </c>
      <c r="K717">
        <f t="shared" si="46"/>
        <v>0</v>
      </c>
      <c r="O717">
        <f>IF(AND(ROW()&gt;'Uusi auto'!E$21,ROW()&lt;AB$4),'Uusi auto'!E$7,0)</f>
        <v>0</v>
      </c>
      <c r="Q717">
        <f t="shared" si="47"/>
        <v>0</v>
      </c>
      <c r="U717">
        <f>IF(AND(ROW()&gt;'Uusi auto'!K$21,ROW()&lt;AG$4),'Uusi auto'!K$7,0)</f>
        <v>0</v>
      </c>
      <c r="W717">
        <f t="shared" si="48"/>
        <v>0</v>
      </c>
    </row>
    <row r="718" spans="3:23" x14ac:dyDescent="0.35">
      <c r="C718">
        <f>IF(AND(ROW()&gt;'Uusi auto'!E$21,ROW()&lt;'Uusi auto'!E$23),'Uusi auto'!E$7,0)</f>
        <v>0</v>
      </c>
      <c r="E718">
        <f t="shared" si="45"/>
        <v>0</v>
      </c>
      <c r="G718" cm="1">
        <f t="array" ref="G718">IF(AND($E718&gt;11,Taulukko2[Kohde]=Aikataulu!A$1),"SKIP",Aikataulu!A718)</f>
        <v>0</v>
      </c>
      <c r="H718" cm="1">
        <f t="array" ref="H718">IF(AND($E718&gt;11,Taulukko2[Matalin prioriteetti]=Aikataulu!B$1),"SKIP",Aikataulu!B718)</f>
        <v>0</v>
      </c>
      <c r="I718" cm="1">
        <f t="array" ref="I718">IF(AND($E718&gt;11,Taulukko2[Kohde]=Aikataulu!C$1),"SKIP",Aikataulu!C718)</f>
        <v>0</v>
      </c>
      <c r="J718" cm="1">
        <f t="array" ref="J718">IF(AND($E718&gt;11,Taulukko2[Kohde]=Aikataulu!D$1),"SKIP",Aikataulu!D718)</f>
        <v>0</v>
      </c>
      <c r="K718">
        <f t="shared" si="46"/>
        <v>0</v>
      </c>
      <c r="O718">
        <f>IF(AND(ROW()&gt;'Uusi auto'!E$21,ROW()&lt;AB$4),'Uusi auto'!E$7,0)</f>
        <v>0</v>
      </c>
      <c r="Q718">
        <f t="shared" si="47"/>
        <v>0</v>
      </c>
      <c r="U718">
        <f>IF(AND(ROW()&gt;'Uusi auto'!K$21,ROW()&lt;AG$4),'Uusi auto'!K$7,0)</f>
        <v>0</v>
      </c>
      <c r="W718">
        <f t="shared" si="48"/>
        <v>0</v>
      </c>
    </row>
    <row r="719" spans="3:23" x14ac:dyDescent="0.35">
      <c r="C719">
        <f>IF(AND(ROW()&gt;'Uusi auto'!E$21,ROW()&lt;'Uusi auto'!E$23),'Uusi auto'!E$7,0)</f>
        <v>0</v>
      </c>
      <c r="E719">
        <f t="shared" si="45"/>
        <v>0</v>
      </c>
      <c r="G719" cm="1">
        <f t="array" ref="G719">IF(AND($E719&gt;11,Taulukko2[Kohde]=Aikataulu!A$1),"SKIP",Aikataulu!A719)</f>
        <v>0</v>
      </c>
      <c r="H719" cm="1">
        <f t="array" ref="H719">IF(AND($E719&gt;11,Taulukko2[Matalin prioriteetti]=Aikataulu!B$1),"SKIP",Aikataulu!B719)</f>
        <v>0</v>
      </c>
      <c r="I719" cm="1">
        <f t="array" ref="I719">IF(AND($E719&gt;11,Taulukko2[Kohde]=Aikataulu!C$1),"SKIP",Aikataulu!C719)</f>
        <v>0</v>
      </c>
      <c r="J719" cm="1">
        <f t="array" ref="J719">IF(AND($E719&gt;11,Taulukko2[Kohde]=Aikataulu!D$1),"SKIP",Aikataulu!D719)</f>
        <v>0</v>
      </c>
      <c r="K719">
        <f t="shared" si="46"/>
        <v>0</v>
      </c>
      <c r="O719">
        <f>IF(AND(ROW()&gt;'Uusi auto'!E$21,ROW()&lt;AB$4),'Uusi auto'!E$7,0)</f>
        <v>0</v>
      </c>
      <c r="Q719">
        <f t="shared" si="47"/>
        <v>0</v>
      </c>
      <c r="U719">
        <f>IF(AND(ROW()&gt;'Uusi auto'!K$21,ROW()&lt;AG$4),'Uusi auto'!K$7,0)</f>
        <v>0</v>
      </c>
      <c r="W719">
        <f t="shared" si="48"/>
        <v>0</v>
      </c>
    </row>
    <row r="720" spans="3:23" x14ac:dyDescent="0.35">
      <c r="C720">
        <f>IF(AND(ROW()&gt;'Uusi auto'!E$21,ROW()&lt;'Uusi auto'!E$23),'Uusi auto'!E$7,0)</f>
        <v>0</v>
      </c>
      <c r="E720">
        <f t="shared" si="45"/>
        <v>0</v>
      </c>
      <c r="G720" cm="1">
        <f t="array" ref="G720">IF(AND($E720&gt;11,Taulukko2[Kohde]=Aikataulu!A$1),"SKIP",Aikataulu!A720)</f>
        <v>0</v>
      </c>
      <c r="H720" cm="1">
        <f t="array" ref="H720">IF(AND($E720&gt;11,Taulukko2[Matalin prioriteetti]=Aikataulu!B$1),"SKIP",Aikataulu!B720)</f>
        <v>0</v>
      </c>
      <c r="I720" cm="1">
        <f t="array" ref="I720">IF(AND($E720&gt;11,Taulukko2[Kohde]=Aikataulu!C$1),"SKIP",Aikataulu!C720)</f>
        <v>0</v>
      </c>
      <c r="J720" cm="1">
        <f t="array" ref="J720">IF(AND($E720&gt;11,Taulukko2[Kohde]=Aikataulu!D$1),"SKIP",Aikataulu!D720)</f>
        <v>0</v>
      </c>
      <c r="K720">
        <f t="shared" si="46"/>
        <v>0</v>
      </c>
      <c r="O720">
        <f>IF(AND(ROW()&gt;'Uusi auto'!E$21,ROW()&lt;AB$4),'Uusi auto'!E$7,0)</f>
        <v>0</v>
      </c>
      <c r="Q720">
        <f t="shared" si="47"/>
        <v>0</v>
      </c>
      <c r="U720">
        <f>IF(AND(ROW()&gt;'Uusi auto'!K$21,ROW()&lt;AG$4),'Uusi auto'!K$7,0)</f>
        <v>0</v>
      </c>
      <c r="W720">
        <f t="shared" si="48"/>
        <v>0</v>
      </c>
    </row>
  </sheetData>
  <phoneticPr fontId="13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5DF2-3430-6D47-BDB7-A503CF59A78D}">
  <sheetPr codeName="Sheet3"/>
  <dimension ref="A1:Q39"/>
  <sheetViews>
    <sheetView zoomScale="169" zoomScaleNormal="90" workbookViewId="0">
      <selection activeCell="D23" sqref="D23"/>
    </sheetView>
  </sheetViews>
  <sheetFormatPr defaultColWidth="10.83203125" defaultRowHeight="15.5" x14ac:dyDescent="0.35"/>
  <cols>
    <col min="1" max="1" width="5" style="3" customWidth="1"/>
    <col min="2" max="2" width="10.83203125" style="3" customWidth="1"/>
    <col min="3" max="3" width="10.33203125" style="3" customWidth="1"/>
    <col min="4" max="4" width="13.83203125" style="3" customWidth="1"/>
    <col min="5" max="5" width="10.83203125" style="3" customWidth="1"/>
    <col min="6" max="6" width="14.1640625" style="3" customWidth="1"/>
    <col min="7" max="7" width="10.5" style="3" customWidth="1"/>
    <col min="8" max="8" width="13.6640625" style="3" customWidth="1"/>
    <col min="9" max="9" width="11.5" style="3" bestFit="1" customWidth="1"/>
    <col min="10" max="10" width="13.83203125" style="3" customWidth="1"/>
    <col min="11" max="11" width="21" style="3" customWidth="1"/>
    <col min="12" max="16384" width="10.83203125" style="3"/>
  </cols>
  <sheetData>
    <row r="1" spans="1:17" ht="22.5" x14ac:dyDescent="0.45">
      <c r="A1" s="2" t="s">
        <v>0</v>
      </c>
    </row>
    <row r="3" spans="1:17" x14ac:dyDescent="0.35">
      <c r="A3" s="4" t="s">
        <v>1</v>
      </c>
      <c r="M3" s="5"/>
    </row>
    <row r="4" spans="1:17" x14ac:dyDescent="0.35">
      <c r="M4" s="6"/>
    </row>
    <row r="5" spans="1:17" ht="16" thickBot="1" x14ac:dyDescent="0.4">
      <c r="B5" s="61" t="s">
        <v>33</v>
      </c>
      <c r="C5" s="61"/>
      <c r="D5" s="61"/>
      <c r="E5" s="61"/>
      <c r="F5" s="61"/>
      <c r="G5" s="61"/>
      <c r="H5" s="24" t="s">
        <v>34</v>
      </c>
      <c r="I5" s="24"/>
      <c r="J5" s="24"/>
      <c r="K5" s="24"/>
      <c r="M5" s="7"/>
      <c r="N5" s="7"/>
    </row>
    <row r="6" spans="1:17" x14ac:dyDescent="0.3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9</v>
      </c>
      <c r="H6" s="3" t="s">
        <v>8</v>
      </c>
      <c r="I6" s="3" t="s">
        <v>10</v>
      </c>
      <c r="J6" s="10" t="s">
        <v>11</v>
      </c>
      <c r="K6" s="3" t="s">
        <v>12</v>
      </c>
      <c r="M6" s="6"/>
    </row>
    <row r="7" spans="1:17" x14ac:dyDescent="0.35">
      <c r="A7" s="3">
        <v>5</v>
      </c>
      <c r="B7" s="8">
        <v>0.875</v>
      </c>
      <c r="C7" s="8">
        <v>0.9375</v>
      </c>
      <c r="D7" s="3">
        <v>20</v>
      </c>
      <c r="E7" s="3">
        <v>85</v>
      </c>
      <c r="F7" s="3">
        <v>64</v>
      </c>
      <c r="G7" s="3" t="s">
        <v>13</v>
      </c>
      <c r="H7" s="3">
        <f t="shared" ref="H7:H12" si="0">(E7-D7)*F7/100</f>
        <v>41.6</v>
      </c>
      <c r="I7" s="9">
        <f>HOUR(24-B7+C7)+MINUTE(24-B7+C7)/60</f>
        <v>1.5</v>
      </c>
      <c r="J7" s="11">
        <f>IF(H7&gt;30,3,0)+IF(H7&lt;10,1,0)+IF(AND(H7&gt;10,H7&lt;30),2,0)+IF(I7&lt;2,3,0)+IF(I7&gt;6,1,0)+IF(AND(I7&gt;2,I7&lt;6),2,0)+IF(G7="charge",1,0)</f>
        <v>7</v>
      </c>
      <c r="K7" s="3" t="str" cm="1">
        <f t="array" ref="K7">_xlfn.IFS(Taulukko1[[#This Row],[priority points]]&lt;3,"low",AND(Taulukko1[[#This Row],[priority points]]&gt;2,Taulukko1[[#This Row],[priority points]]&lt;6),"medium",Taulukko1[[#This Row],[priority points]]&gt;5,"high")</f>
        <v>high</v>
      </c>
      <c r="M7" s="7"/>
    </row>
    <row r="8" spans="1:17" x14ac:dyDescent="0.35">
      <c r="A8" s="3">
        <v>6</v>
      </c>
      <c r="B8" s="8">
        <v>0.95833333333333337</v>
      </c>
      <c r="C8" s="8">
        <v>2.0833333333333332E-2</v>
      </c>
      <c r="D8" s="3">
        <v>10</v>
      </c>
      <c r="E8" s="3">
        <v>100</v>
      </c>
      <c r="F8" s="9">
        <v>36.799999999999997</v>
      </c>
      <c r="G8" s="3" t="s">
        <v>13</v>
      </c>
      <c r="H8" s="3">
        <f t="shared" si="0"/>
        <v>33.119999999999997</v>
      </c>
      <c r="I8" s="9">
        <f t="shared" ref="I8:I12" si="1">HOUR(24-B8+C8)+MINUTE(24-B8+C8)/60</f>
        <v>1.5</v>
      </c>
      <c r="J8" s="11">
        <f t="shared" ref="J8:J12" si="2">IF(H8&gt;30,3,0)+IF(H8&lt;10,1,0)+IF(AND(H8&gt;10,H8&lt;30),2,0)+IF(I8&lt;2,3,0)+IF(I8&gt;6,1,0)+IF(AND(I8&gt;2,I8&lt;6),2,0)+IF(G8="charge",1,0)</f>
        <v>7</v>
      </c>
      <c r="K8" s="3" t="str" cm="1">
        <f t="array" ref="K8">_xlfn.IFS(Taulukko1[[#This Row],[priority points]]&lt;3,"low",AND(Taulukko1[[#This Row],[priority points]]&gt;2,Taulukko1[[#This Row],[priority points]]&lt;6),"medium",Taulukko1[[#This Row],[priority points]]&gt;5,"high")</f>
        <v>high</v>
      </c>
      <c r="M8" s="7"/>
    </row>
    <row r="9" spans="1:17" x14ac:dyDescent="0.35">
      <c r="A9" s="3">
        <v>1</v>
      </c>
      <c r="B9" s="8">
        <v>0.625</v>
      </c>
      <c r="C9" s="8">
        <v>0.79166666666666663</v>
      </c>
      <c r="D9" s="3">
        <v>30</v>
      </c>
      <c r="E9" s="3">
        <v>75</v>
      </c>
      <c r="F9" s="9">
        <v>11.2</v>
      </c>
      <c r="G9" s="3" t="s">
        <v>13</v>
      </c>
      <c r="H9" s="3">
        <f t="shared" si="0"/>
        <v>5.0399999999999991</v>
      </c>
      <c r="I9" s="9">
        <f t="shared" si="1"/>
        <v>4</v>
      </c>
      <c r="J9" s="11">
        <f t="shared" si="2"/>
        <v>4</v>
      </c>
      <c r="K9" s="3" t="str" cm="1">
        <f t="array" ref="K9">_xlfn.IFS(Taulukko1[[#This Row],[priority points]]&lt;3,"low",AND(Taulukko1[[#This Row],[priority points]]&gt;2,Taulukko1[[#This Row],[priority points]]&lt;6),"medium",Taulukko1[[#This Row],[priority points]]&gt;5,"high")</f>
        <v>medium</v>
      </c>
      <c r="M9" s="7"/>
    </row>
    <row r="10" spans="1:17" x14ac:dyDescent="0.35">
      <c r="A10" s="3">
        <v>3</v>
      </c>
      <c r="B10" s="8">
        <v>0.83333333333333337</v>
      </c>
      <c r="C10" s="8">
        <v>0.30208333333333331</v>
      </c>
      <c r="D10" s="3">
        <v>40</v>
      </c>
      <c r="E10" s="3">
        <v>80</v>
      </c>
      <c r="F10" s="3">
        <v>62</v>
      </c>
      <c r="G10" s="3" t="s">
        <v>13</v>
      </c>
      <c r="H10" s="3">
        <f t="shared" si="0"/>
        <v>24.8</v>
      </c>
      <c r="I10" s="9">
        <f t="shared" si="1"/>
        <v>11.25</v>
      </c>
      <c r="J10" s="11">
        <f t="shared" si="2"/>
        <v>4</v>
      </c>
      <c r="K10" s="3" t="str" cm="1">
        <f t="array" ref="K10">_xlfn.IFS(Taulukko1[[#This Row],[priority points]]&lt;3,"low",AND(Taulukko1[[#This Row],[priority points]]&gt;2,Taulukko1[[#This Row],[priority points]]&lt;6),"medium",Taulukko1[[#This Row],[priority points]]&gt;5,"high")</f>
        <v>medium</v>
      </c>
      <c r="M10" s="6"/>
      <c r="Q10" s="6"/>
    </row>
    <row r="11" spans="1:17" x14ac:dyDescent="0.35">
      <c r="A11" s="3">
        <v>4</v>
      </c>
      <c r="B11" s="8">
        <v>0.77083333333333337</v>
      </c>
      <c r="C11" s="8">
        <v>0.41666666666666669</v>
      </c>
      <c r="D11" s="3">
        <v>65</v>
      </c>
      <c r="E11" s="3">
        <v>100</v>
      </c>
      <c r="F11" s="3">
        <v>50</v>
      </c>
      <c r="G11" s="3" t="s">
        <v>13</v>
      </c>
      <c r="H11" s="3">
        <f t="shared" si="0"/>
        <v>17.5</v>
      </c>
      <c r="I11" s="9">
        <f t="shared" si="1"/>
        <v>15.5</v>
      </c>
      <c r="J11" s="11">
        <f t="shared" si="2"/>
        <v>4</v>
      </c>
      <c r="K11" s="3" t="str" cm="1">
        <f t="array" ref="K11">_xlfn.IFS(Taulukko1[[#This Row],[priority points]]&lt;3,"low",AND(Taulukko1[[#This Row],[priority points]]&gt;2,Taulukko1[[#This Row],[priority points]]&lt;6),"medium",Taulukko1[[#This Row],[priority points]]&gt;5,"high")</f>
        <v>medium</v>
      </c>
      <c r="M11" s="7"/>
    </row>
    <row r="12" spans="1:17" ht="16" thickBot="1" x14ac:dyDescent="0.4">
      <c r="A12" s="3">
        <v>2</v>
      </c>
      <c r="B12" s="8">
        <v>0.64583333333333337</v>
      </c>
      <c r="C12" s="8">
        <v>0.27083333333333331</v>
      </c>
      <c r="D12" s="3">
        <v>25</v>
      </c>
      <c r="E12" s="3">
        <v>60</v>
      </c>
      <c r="F12" s="3">
        <v>12</v>
      </c>
      <c r="G12" s="3" t="s">
        <v>13</v>
      </c>
      <c r="H12" s="3">
        <f t="shared" si="0"/>
        <v>4.2</v>
      </c>
      <c r="I12" s="9">
        <f t="shared" si="1"/>
        <v>15</v>
      </c>
      <c r="J12" s="12">
        <f t="shared" si="2"/>
        <v>3</v>
      </c>
      <c r="K12" s="3" t="str" cm="1">
        <f t="array" ref="K12">_xlfn.IFS(Taulukko1[[#This Row],[priority points]]&lt;3,"low",AND(Taulukko1[[#This Row],[priority points]]&gt;2,Taulukko1[[#This Row],[priority points]]&lt;6),"medium",Taulukko1[[#This Row],[priority points]]&gt;5,"high")</f>
        <v>medium</v>
      </c>
      <c r="M12" s="7"/>
    </row>
    <row r="13" spans="1:17" x14ac:dyDescent="0.35">
      <c r="M13" s="7"/>
    </row>
    <row r="14" spans="1:17" x14ac:dyDescent="0.35">
      <c r="M14" s="7"/>
    </row>
    <row r="15" spans="1:17" x14ac:dyDescent="0.35">
      <c r="B15" s="13" t="s">
        <v>14</v>
      </c>
      <c r="C15" s="13" t="s">
        <v>15</v>
      </c>
      <c r="M15" s="7"/>
    </row>
    <row r="16" spans="1:17" x14ac:dyDescent="0.35">
      <c r="A16" s="3" t="s">
        <v>2</v>
      </c>
      <c r="B16" s="3">
        <v>6</v>
      </c>
      <c r="C16" s="3">
        <v>3</v>
      </c>
      <c r="M16" s="7"/>
    </row>
    <row r="17" spans="2:17" x14ac:dyDescent="0.35">
      <c r="B17" s="3">
        <v>5</v>
      </c>
      <c r="C17" s="3">
        <v>4</v>
      </c>
      <c r="M17" s="7"/>
    </row>
    <row r="18" spans="2:17" x14ac:dyDescent="0.35">
      <c r="B18" s="3">
        <v>1</v>
      </c>
      <c r="C18" s="3">
        <v>2</v>
      </c>
      <c r="M18" s="7"/>
      <c r="O18" s="7"/>
    </row>
    <row r="19" spans="2:17" x14ac:dyDescent="0.35">
      <c r="M19" s="1"/>
    </row>
    <row r="20" spans="2:17" x14ac:dyDescent="0.35">
      <c r="M20" s="6"/>
      <c r="O20" s="6"/>
    </row>
    <row r="21" spans="2:17" x14ac:dyDescent="0.35">
      <c r="M21" s="7"/>
    </row>
    <row r="22" spans="2:17" x14ac:dyDescent="0.35">
      <c r="M22" s="6"/>
    </row>
    <row r="23" spans="2:17" x14ac:dyDescent="0.35">
      <c r="M23" s="7"/>
    </row>
    <row r="24" spans="2:17" x14ac:dyDescent="0.35">
      <c r="M24" s="7"/>
    </row>
    <row r="25" spans="2:17" x14ac:dyDescent="0.35">
      <c r="M25" s="7"/>
    </row>
    <row r="26" spans="2:17" x14ac:dyDescent="0.35">
      <c r="L26" s="6"/>
      <c r="M26" s="6"/>
      <c r="N26" s="6"/>
      <c r="O26" s="6"/>
      <c r="P26" s="6"/>
      <c r="Q26" s="6"/>
    </row>
    <row r="27" spans="2:17" x14ac:dyDescent="0.35">
      <c r="L27" s="6"/>
      <c r="M27" s="6"/>
      <c r="N27" s="6"/>
      <c r="O27" s="6"/>
      <c r="P27" s="6"/>
      <c r="Q27" s="6"/>
    </row>
    <row r="28" spans="2:17" x14ac:dyDescent="0.35">
      <c r="L28" s="6"/>
      <c r="M28" s="6"/>
      <c r="N28" s="6"/>
      <c r="O28" s="6"/>
      <c r="P28" s="6"/>
      <c r="Q28" s="6"/>
    </row>
    <row r="29" spans="2:17" x14ac:dyDescent="0.35">
      <c r="L29" s="6"/>
      <c r="M29" s="6"/>
      <c r="N29" s="6"/>
      <c r="O29" s="6"/>
      <c r="P29" s="6"/>
      <c r="Q29" s="6"/>
    </row>
    <row r="30" spans="2:17" x14ac:dyDescent="0.35">
      <c r="L30" s="6"/>
      <c r="M30" s="6"/>
      <c r="N30" s="6"/>
      <c r="O30" s="6"/>
      <c r="P30" s="6"/>
      <c r="Q30" s="6"/>
    </row>
    <row r="31" spans="2:17" x14ac:dyDescent="0.35">
      <c r="L31" s="6"/>
      <c r="M31" s="6"/>
      <c r="N31" s="6"/>
      <c r="O31" s="6"/>
      <c r="P31" s="6"/>
      <c r="Q31" s="6"/>
    </row>
    <row r="32" spans="2:17" x14ac:dyDescent="0.35">
      <c r="L32" s="6"/>
      <c r="M32" s="6"/>
      <c r="N32" s="6"/>
      <c r="O32" s="6"/>
      <c r="P32" s="6"/>
      <c r="Q32" s="6"/>
    </row>
    <row r="33" spans="12:17" x14ac:dyDescent="0.35">
      <c r="L33" s="6"/>
      <c r="M33" s="6"/>
      <c r="N33" s="6"/>
      <c r="O33" s="6"/>
      <c r="P33" s="6"/>
      <c r="Q33" s="6"/>
    </row>
    <row r="34" spans="12:17" x14ac:dyDescent="0.35">
      <c r="L34" s="6"/>
      <c r="M34" s="6"/>
      <c r="N34" s="6"/>
      <c r="O34" s="6"/>
      <c r="P34" s="6"/>
      <c r="Q34" s="6"/>
    </row>
    <row r="35" spans="12:17" x14ac:dyDescent="0.35">
      <c r="L35" s="6"/>
      <c r="M35" s="6"/>
      <c r="N35" s="6"/>
      <c r="O35" s="6"/>
      <c r="P35" s="6"/>
      <c r="Q35" s="6"/>
    </row>
    <row r="36" spans="12:17" x14ac:dyDescent="0.35">
      <c r="L36" s="6"/>
      <c r="M36" s="6"/>
      <c r="N36" s="6"/>
      <c r="O36" s="6"/>
      <c r="P36" s="6"/>
      <c r="Q36" s="6"/>
    </row>
    <row r="37" spans="12:17" x14ac:dyDescent="0.35">
      <c r="L37" s="6"/>
      <c r="M37" s="6"/>
      <c r="N37" s="6"/>
      <c r="O37" s="6"/>
      <c r="P37" s="6"/>
      <c r="Q37" s="6"/>
    </row>
    <row r="38" spans="12:17" x14ac:dyDescent="0.35">
      <c r="L38" s="6"/>
      <c r="M38" s="6"/>
      <c r="N38" s="6"/>
      <c r="O38" s="6"/>
      <c r="P38" s="6"/>
      <c r="Q38" s="6"/>
    </row>
    <row r="39" spans="12:17" x14ac:dyDescent="0.35">
      <c r="L39" s="6"/>
      <c r="M39" s="6"/>
      <c r="N39" s="6"/>
      <c r="O39" s="6"/>
      <c r="P39" s="6"/>
      <c r="Q39" s="6"/>
    </row>
  </sheetData>
  <mergeCells count="1">
    <mergeCell ref="B5:G5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426A27F0397B44BF938F847E32B593" ma:contentTypeVersion="8" ma:contentTypeDescription="Luo uusi asiakirja." ma:contentTypeScope="" ma:versionID="c56691887785c2b382079abf3766db42">
  <xsd:schema xmlns:xsd="http://www.w3.org/2001/XMLSchema" xmlns:xs="http://www.w3.org/2001/XMLSchema" xmlns:p="http://schemas.microsoft.com/office/2006/metadata/properties" xmlns:ns3="bec49753-d1f1-4733-af83-8f98e2945271" targetNamespace="http://schemas.microsoft.com/office/2006/metadata/properties" ma:root="true" ma:fieldsID="b36283c380c9a8f9fbfa9ac2c5c16104" ns3:_="">
    <xsd:import namespace="bec49753-d1f1-4733-af83-8f98e29452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49753-d1f1-4733-af83-8f98e29452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446457-D555-43A0-A86C-0B025A5C5980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ec49753-d1f1-4733-af83-8f98e2945271"/>
  </ds:schemaRefs>
</ds:datastoreItem>
</file>

<file path=customXml/itemProps2.xml><?xml version="1.0" encoding="utf-8"?>
<ds:datastoreItem xmlns:ds="http://schemas.openxmlformats.org/officeDocument/2006/customXml" ds:itemID="{BE887BC3-2922-4747-9EC4-3B86E5857A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4E268C-0885-48D4-A215-8266A0CCA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c49753-d1f1-4733-af83-8f98e2945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Uusi auto</vt:lpstr>
      <vt:lpstr>Aikataulu</vt:lpstr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Meryem Capkan</dc:creator>
  <cp:keywords/>
  <dc:description/>
  <cp:lastModifiedBy>Capkan Meryem</cp:lastModifiedBy>
  <cp:revision/>
  <dcterms:created xsi:type="dcterms:W3CDTF">2021-11-08T12:01:38Z</dcterms:created>
  <dcterms:modified xsi:type="dcterms:W3CDTF">2022-03-29T08:32:41Z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0x010100F6426A27F0397B44BF938F847E32B593</vt:lpwstr>
  </property>
</Properties>
</file>